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smk\Desktop\"/>
    </mc:Choice>
  </mc:AlternateContent>
  <xr:revisionPtr revIDLastSave="0" documentId="8_{8A3D1DF4-23DA-4649-B09F-2D2B485A0B9A}" xr6:coauthVersionLast="47" xr6:coauthVersionMax="47" xr10:uidLastSave="{00000000-0000-0000-0000-000000000000}"/>
  <bookViews>
    <workbookView xWindow="1170" yWindow="1170" windowWidth="17655" windowHeight="9555" tabRatio="908" xr2:uid="{0F9BA608-24C7-4C58-A242-7D5C4E1F0F91}"/>
  </bookViews>
  <sheets>
    <sheet name="Ex. 1 Actual Demand" sheetId="1" r:id="rId1"/>
    <sheet name="Ex. 2 Forecast Demand" sheetId="10" r:id="rId2"/>
    <sheet name="Ex. 3 Planning Resources" sheetId="2" r:id="rId3"/>
    <sheet name="Ex. 4 Demand Response" sheetId="3" r:id="rId4"/>
    <sheet name="Ex. 5 Owned Resources" sheetId="4" r:id="rId5"/>
    <sheet name="Ex. 6 Contracted Resources" sheetId="5" r:id="rId6"/>
    <sheet name="Ex. 7 Planned Resources" sheetId="12" r:id="rId7"/>
    <sheet name="Ex. 8 Transmission Limitations" sheetId="6" r:id="rId8"/>
  </sheets>
  <definedNames>
    <definedName name="_xlnm.Print_Area" localSheetId="0">'Ex. 1 Actual Demand'!$A$1:$N$23</definedName>
    <definedName name="_xlnm.Print_Area" localSheetId="1">'Ex. 2 Forecast Demand'!$A$1:$L$24</definedName>
    <definedName name="_xlnm.Print_Area" localSheetId="2">'Ex. 3 Planning Resources'!$A$1:$K$87</definedName>
    <definedName name="_xlnm.Print_Area" localSheetId="3">'Ex. 4 Demand Response'!$A$1:$K$68</definedName>
    <definedName name="_xlnm.Print_Area" localSheetId="4">'Ex. 5 Owned Resources'!$A$1:$AH$122</definedName>
    <definedName name="_xlnm.Print_Area" localSheetId="5">'Ex. 6 Contracted Resources'!$A$1:$X$119</definedName>
    <definedName name="_xlnm.Print_Area" localSheetId="6">'Ex. 7 Planned Resources'!$A$1:$AI$128</definedName>
    <definedName name="_xlnm.Print_Area" localSheetId="7">'Ex. 8 Transmission Limitations'!$A$1:$I$26</definedName>
    <definedName name="_xlnm.Print_Titles" localSheetId="2">'Ex. 3 Planning Resources'!$1:$9</definedName>
    <definedName name="_xlnm.Print_Titles" localSheetId="3">'Ex. 4 Demand Response'!$1:$9</definedName>
    <definedName name="_xlnm.Print_Titles" localSheetId="4">'Ex. 5 Owned Resources'!$A:$A,'Ex. 5 Owned Resources'!$1:$10</definedName>
    <definedName name="_xlnm.Print_Titles" localSheetId="5">'Ex. 6 Contracted Resources'!$A:$A,'Ex. 6 Contracted Resources'!$1:$10</definedName>
    <definedName name="_xlnm.Print_Titles" localSheetId="6">'Ex. 7 Planned Resources'!$A:$A,'Ex. 7 Planned Resources'!$1:$10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6" l="1"/>
  <c r="A1" i="12"/>
  <c r="A1" i="5"/>
  <c r="A1" i="4"/>
  <c r="A1" i="3"/>
  <c r="A1" i="2"/>
  <c r="A1" i="10"/>
  <c r="I71" i="2" l="1"/>
  <c r="G71" i="2"/>
  <c r="E71" i="2"/>
  <c r="C71" i="2"/>
  <c r="I60" i="2"/>
  <c r="I61" i="2"/>
  <c r="I62" i="2"/>
  <c r="I63" i="2"/>
  <c r="I58" i="2"/>
  <c r="G60" i="2"/>
  <c r="E59" i="2"/>
  <c r="E60" i="2"/>
  <c r="E61" i="2"/>
  <c r="C59" i="2"/>
  <c r="C60" i="2"/>
  <c r="C61" i="2"/>
  <c r="C58" i="2"/>
  <c r="I52" i="2"/>
  <c r="I53" i="2"/>
  <c r="I54" i="2"/>
  <c r="I51" i="2"/>
  <c r="E53" i="2"/>
  <c r="C53" i="2"/>
  <c r="C51" i="2"/>
  <c r="I45" i="2"/>
  <c r="I46" i="2"/>
  <c r="I44" i="2"/>
  <c r="G45" i="2"/>
  <c r="G46" i="2"/>
  <c r="G47" i="2"/>
  <c r="G44" i="2"/>
  <c r="AI121" i="12"/>
  <c r="AH121" i="12"/>
  <c r="AG121" i="12"/>
  <c r="AF121" i="12"/>
  <c r="AD121" i="12"/>
  <c r="AC121" i="12"/>
  <c r="G63" i="2" s="1"/>
  <c r="AB121" i="12"/>
  <c r="E63" i="2" s="1"/>
  <c r="AA121" i="12"/>
  <c r="C63" i="2" s="1"/>
  <c r="T121" i="12"/>
  <c r="S121" i="12"/>
  <c r="R121" i="12"/>
  <c r="Q121" i="12"/>
  <c r="M121" i="12"/>
  <c r="N121" i="12"/>
  <c r="O121" i="12"/>
  <c r="L121" i="12"/>
  <c r="AI120" i="12"/>
  <c r="AH120" i="12"/>
  <c r="AG120" i="12"/>
  <c r="AF120" i="12"/>
  <c r="AD120" i="12"/>
  <c r="AC120" i="12"/>
  <c r="G62" i="2" s="1"/>
  <c r="AB120" i="12"/>
  <c r="E62" i="2" s="1"/>
  <c r="AA120" i="12"/>
  <c r="C62" i="2" s="1"/>
  <c r="T120" i="12"/>
  <c r="S120" i="12"/>
  <c r="R120" i="12"/>
  <c r="Q120" i="12"/>
  <c r="M120" i="12"/>
  <c r="N120" i="12"/>
  <c r="O120" i="12"/>
  <c r="L120" i="12"/>
  <c r="AI119" i="12"/>
  <c r="AH119" i="12"/>
  <c r="AG119" i="12"/>
  <c r="AF119" i="12"/>
  <c r="AD119" i="12"/>
  <c r="AC119" i="12"/>
  <c r="G61" i="2" s="1"/>
  <c r="AB119" i="12"/>
  <c r="AA119" i="12"/>
  <c r="T119" i="12"/>
  <c r="S119" i="12"/>
  <c r="R119" i="12"/>
  <c r="Q119" i="12"/>
  <c r="M119" i="12"/>
  <c r="N119" i="12"/>
  <c r="O119" i="12"/>
  <c r="L119" i="12"/>
  <c r="AI118" i="12"/>
  <c r="AH118" i="12"/>
  <c r="AG118" i="12"/>
  <c r="AF118" i="12"/>
  <c r="AD118" i="12"/>
  <c r="AC118" i="12"/>
  <c r="AB118" i="12"/>
  <c r="AA118" i="12"/>
  <c r="T118" i="12"/>
  <c r="S118" i="12"/>
  <c r="R118" i="12"/>
  <c r="Q118" i="12"/>
  <c r="M118" i="12"/>
  <c r="N118" i="12"/>
  <c r="O118" i="12"/>
  <c r="L118" i="12"/>
  <c r="AI117" i="12"/>
  <c r="AH117" i="12"/>
  <c r="AG117" i="12"/>
  <c r="AF117" i="12"/>
  <c r="AD117" i="12"/>
  <c r="I59" i="2" s="1"/>
  <c r="AC117" i="12"/>
  <c r="G59" i="2" s="1"/>
  <c r="AB117" i="12"/>
  <c r="AA117" i="12"/>
  <c r="T117" i="12"/>
  <c r="S117" i="12"/>
  <c r="R117" i="12"/>
  <c r="Q117" i="12"/>
  <c r="M117" i="12"/>
  <c r="N117" i="12"/>
  <c r="O117" i="12"/>
  <c r="L117" i="12"/>
  <c r="AI114" i="12"/>
  <c r="AH114" i="12"/>
  <c r="G54" i="2" s="1"/>
  <c r="AG114" i="12"/>
  <c r="E54" i="2" s="1"/>
  <c r="AF114" i="12"/>
  <c r="C54" i="2" s="1"/>
  <c r="AD114" i="12"/>
  <c r="I47" i="2" s="1"/>
  <c r="AC114" i="12"/>
  <c r="AB114" i="12"/>
  <c r="E47" i="2" s="1"/>
  <c r="AA114" i="12"/>
  <c r="C47" i="2" s="1"/>
  <c r="T114" i="12"/>
  <c r="S114" i="12"/>
  <c r="R114" i="12"/>
  <c r="Q114" i="12"/>
  <c r="M114" i="12"/>
  <c r="N114" i="12"/>
  <c r="O114" i="12"/>
  <c r="L114" i="12"/>
  <c r="AI112" i="12"/>
  <c r="AH112" i="12"/>
  <c r="G52" i="2" s="1"/>
  <c r="AG112" i="12"/>
  <c r="E52" i="2" s="1"/>
  <c r="AF112" i="12"/>
  <c r="C52" i="2" s="1"/>
  <c r="AD112" i="12"/>
  <c r="AC112" i="12"/>
  <c r="AB112" i="12"/>
  <c r="E45" i="2" s="1"/>
  <c r="AA112" i="12"/>
  <c r="C45" i="2" s="1"/>
  <c r="T112" i="12"/>
  <c r="S112" i="12"/>
  <c r="R112" i="12"/>
  <c r="Q112" i="12"/>
  <c r="M112" i="12"/>
  <c r="N112" i="12"/>
  <c r="O112" i="12"/>
  <c r="L112" i="12"/>
  <c r="AI111" i="12"/>
  <c r="AH111" i="12"/>
  <c r="G51" i="2" s="1"/>
  <c r="AG111" i="12"/>
  <c r="E51" i="2" s="1"/>
  <c r="AF111" i="12"/>
  <c r="AD111" i="12"/>
  <c r="AC111" i="12"/>
  <c r="AB111" i="12"/>
  <c r="E44" i="2" s="1"/>
  <c r="AA111" i="12"/>
  <c r="C44" i="2" s="1"/>
  <c r="T111" i="12"/>
  <c r="S111" i="12"/>
  <c r="R111" i="12"/>
  <c r="Q111" i="12"/>
  <c r="M111" i="12"/>
  <c r="N111" i="12"/>
  <c r="O111" i="12"/>
  <c r="L111" i="12"/>
  <c r="AI123" i="12"/>
  <c r="AH123" i="12"/>
  <c r="AG123" i="12"/>
  <c r="AF123" i="12"/>
  <c r="AD123" i="12"/>
  <c r="AC123" i="12"/>
  <c r="AB123" i="12"/>
  <c r="AA123" i="12"/>
  <c r="T123" i="12"/>
  <c r="S123" i="12"/>
  <c r="R123" i="12"/>
  <c r="Q123" i="12"/>
  <c r="M123" i="12"/>
  <c r="N123" i="12"/>
  <c r="O123" i="12"/>
  <c r="L123" i="12"/>
  <c r="AI122" i="12"/>
  <c r="AH122" i="12"/>
  <c r="AG122" i="12"/>
  <c r="AF122" i="12"/>
  <c r="AD122" i="12"/>
  <c r="AC122" i="12"/>
  <c r="AB122" i="12"/>
  <c r="AA122" i="12"/>
  <c r="T122" i="12"/>
  <c r="S122" i="12"/>
  <c r="R122" i="12"/>
  <c r="Q122" i="12"/>
  <c r="M122" i="12"/>
  <c r="N122" i="12"/>
  <c r="O122" i="12"/>
  <c r="L122" i="12"/>
  <c r="AI115" i="12"/>
  <c r="AH115" i="12"/>
  <c r="AG115" i="12"/>
  <c r="AF115" i="12"/>
  <c r="AD115" i="12"/>
  <c r="AC115" i="12"/>
  <c r="AB115" i="12"/>
  <c r="AA115" i="12"/>
  <c r="T115" i="12"/>
  <c r="S115" i="12"/>
  <c r="R115" i="12"/>
  <c r="Q115" i="12"/>
  <c r="M115" i="12"/>
  <c r="N115" i="12"/>
  <c r="O115" i="12"/>
  <c r="L115" i="12"/>
  <c r="AI116" i="12"/>
  <c r="AH116" i="12"/>
  <c r="AG116" i="12"/>
  <c r="AF116" i="12"/>
  <c r="AD116" i="12"/>
  <c r="AC116" i="12"/>
  <c r="G58" i="2" s="1"/>
  <c r="AB116" i="12"/>
  <c r="E58" i="2" s="1"/>
  <c r="AA116" i="12"/>
  <c r="T116" i="12"/>
  <c r="S116" i="12"/>
  <c r="R116" i="12"/>
  <c r="Q116" i="12"/>
  <c r="M116" i="12"/>
  <c r="N116" i="12"/>
  <c r="O116" i="12"/>
  <c r="L116" i="12"/>
  <c r="AI113" i="12"/>
  <c r="AH113" i="12"/>
  <c r="G53" i="2" s="1"/>
  <c r="AG113" i="12"/>
  <c r="AF113" i="12"/>
  <c r="AD113" i="12"/>
  <c r="AC113" i="12"/>
  <c r="AB113" i="12"/>
  <c r="E46" i="2" s="1"/>
  <c r="AA113" i="12"/>
  <c r="C46" i="2" s="1"/>
  <c r="T113" i="12"/>
  <c r="S113" i="12"/>
  <c r="R113" i="12"/>
  <c r="Q113" i="12"/>
  <c r="M113" i="12"/>
  <c r="N113" i="12"/>
  <c r="O113" i="12"/>
  <c r="L113" i="12"/>
  <c r="A12" i="12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I10" i="12"/>
  <c r="AH10" i="12"/>
  <c r="AG10" i="12"/>
  <c r="AF10" i="12"/>
  <c r="AD10" i="12"/>
  <c r="AC10" i="12"/>
  <c r="AB10" i="12"/>
  <c r="AA10" i="12"/>
  <c r="Y10" i="12"/>
  <c r="X10" i="12"/>
  <c r="W10" i="12"/>
  <c r="V10" i="12"/>
  <c r="T10" i="12"/>
  <c r="S10" i="12"/>
  <c r="R10" i="12"/>
  <c r="Q10" i="12"/>
  <c r="O10" i="12"/>
  <c r="N10" i="12"/>
  <c r="M10" i="12"/>
  <c r="L10" i="12"/>
  <c r="I12" i="2"/>
  <c r="G12" i="2"/>
  <c r="E12" i="2"/>
  <c r="C12" i="2"/>
  <c r="C11" i="2"/>
  <c r="E11" i="2"/>
  <c r="G11" i="2"/>
  <c r="I11" i="2"/>
  <c r="B16" i="10" a="1"/>
  <c r="B16" i="10" s="1"/>
  <c r="B12" i="10" a="1"/>
  <c r="B12" i="10" s="1"/>
  <c r="B15" i="1" a="1"/>
  <c r="B15" i="1" s="1"/>
  <c r="E48" i="2" l="1"/>
  <c r="E64" i="2"/>
  <c r="G64" i="2"/>
  <c r="C48" i="2"/>
  <c r="E55" i="2"/>
  <c r="E83" i="2" s="1"/>
  <c r="I64" i="2"/>
  <c r="I48" i="2"/>
  <c r="I82" i="2" s="1"/>
  <c r="C64" i="2"/>
  <c r="I55" i="2"/>
  <c r="I83" i="2" s="1"/>
  <c r="G55" i="2"/>
  <c r="G83" i="2" s="1"/>
  <c r="C55" i="2"/>
  <c r="C83" i="2" s="1"/>
  <c r="G48" i="2"/>
  <c r="G82" i="2" s="1"/>
  <c r="C15" i="2"/>
  <c r="E15" i="2"/>
  <c r="I15" i="2"/>
  <c r="G15" i="2"/>
  <c r="A116" i="12"/>
  <c r="A117" i="12" s="1"/>
  <c r="A118" i="12" s="1"/>
  <c r="A119" i="12" s="1"/>
  <c r="A120" i="12" s="1"/>
  <c r="A121" i="12" s="1"/>
  <c r="A122" i="12" s="1"/>
  <c r="A123" i="12" s="1"/>
  <c r="T125" i="12"/>
  <c r="R125" i="12"/>
  <c r="Q125" i="12"/>
  <c r="S125" i="12"/>
  <c r="M125" i="12"/>
  <c r="AA125" i="12"/>
  <c r="AC125" i="12"/>
  <c r="N125" i="12"/>
  <c r="O125" i="12"/>
  <c r="AD125" i="12"/>
  <c r="AB125" i="12"/>
  <c r="AF125" i="12"/>
  <c r="AH125" i="12"/>
  <c r="AG125" i="12"/>
  <c r="L125" i="12"/>
  <c r="AI125" i="12"/>
  <c r="S114" i="5"/>
  <c r="R114" i="5"/>
  <c r="Q114" i="5"/>
  <c r="P114" i="5"/>
  <c r="N114" i="5"/>
  <c r="M114" i="5"/>
  <c r="L114" i="5"/>
  <c r="K114" i="5"/>
  <c r="S113" i="5"/>
  <c r="R113" i="5"/>
  <c r="Q113" i="5"/>
  <c r="P113" i="5"/>
  <c r="N113" i="5"/>
  <c r="M113" i="5"/>
  <c r="L113" i="5"/>
  <c r="K113" i="5"/>
  <c r="S112" i="5"/>
  <c r="R112" i="5"/>
  <c r="Q112" i="5"/>
  <c r="P112" i="5"/>
  <c r="N112" i="5"/>
  <c r="M112" i="5"/>
  <c r="L112" i="5"/>
  <c r="K112" i="5"/>
  <c r="S111" i="5"/>
  <c r="R111" i="5"/>
  <c r="Q111" i="5"/>
  <c r="P111" i="5"/>
  <c r="N111" i="5"/>
  <c r="M111" i="5"/>
  <c r="L111" i="5"/>
  <c r="K111" i="5"/>
  <c r="AH114" i="4"/>
  <c r="AG114" i="4"/>
  <c r="AF114" i="4"/>
  <c r="AE114" i="4"/>
  <c r="AC114" i="4"/>
  <c r="AB114" i="4"/>
  <c r="AA114" i="4"/>
  <c r="Z114" i="4"/>
  <c r="S114" i="4"/>
  <c r="R114" i="4"/>
  <c r="Q114" i="4"/>
  <c r="P114" i="4"/>
  <c r="N114" i="4"/>
  <c r="M114" i="4"/>
  <c r="L114" i="4"/>
  <c r="K114" i="4"/>
  <c r="AH113" i="4"/>
  <c r="AG113" i="4"/>
  <c r="AF113" i="4"/>
  <c r="AE113" i="4"/>
  <c r="AC113" i="4"/>
  <c r="AB113" i="4"/>
  <c r="AA113" i="4"/>
  <c r="Z113" i="4"/>
  <c r="S113" i="4"/>
  <c r="R113" i="4"/>
  <c r="Q113" i="4"/>
  <c r="P113" i="4"/>
  <c r="N113" i="4"/>
  <c r="M113" i="4"/>
  <c r="L113" i="4"/>
  <c r="K113" i="4"/>
  <c r="AH112" i="4"/>
  <c r="AG112" i="4"/>
  <c r="AF112" i="4"/>
  <c r="AE112" i="4"/>
  <c r="AC112" i="4"/>
  <c r="AB112" i="4"/>
  <c r="AA112" i="4"/>
  <c r="Z112" i="4"/>
  <c r="S112" i="4"/>
  <c r="R112" i="4"/>
  <c r="Q112" i="4"/>
  <c r="P112" i="4"/>
  <c r="N112" i="4"/>
  <c r="M112" i="4"/>
  <c r="L112" i="4"/>
  <c r="K112" i="4"/>
  <c r="AH111" i="4"/>
  <c r="AG111" i="4"/>
  <c r="AF111" i="4"/>
  <c r="AE111" i="4"/>
  <c r="AC111" i="4"/>
  <c r="AB111" i="4"/>
  <c r="AA111" i="4"/>
  <c r="Z111" i="4"/>
  <c r="S111" i="4"/>
  <c r="R111" i="4"/>
  <c r="Q111" i="4"/>
  <c r="P111" i="4"/>
  <c r="N111" i="4"/>
  <c r="M111" i="4"/>
  <c r="L111" i="4"/>
  <c r="K111" i="4"/>
  <c r="C82" i="2" l="1"/>
  <c r="E82" i="2"/>
  <c r="E22" i="6"/>
  <c r="F22" i="6"/>
  <c r="G22" i="6"/>
  <c r="D22" i="6"/>
  <c r="E21" i="6"/>
  <c r="F21" i="6"/>
  <c r="G21" i="6"/>
  <c r="D21" i="6"/>
  <c r="J13" i="1" l="1"/>
  <c r="I29" i="2" l="1"/>
  <c r="I30" i="2"/>
  <c r="I31" i="2"/>
  <c r="I28" i="2"/>
  <c r="G29" i="2"/>
  <c r="G30" i="2"/>
  <c r="G31" i="2"/>
  <c r="G28" i="2"/>
  <c r="E29" i="2"/>
  <c r="E30" i="2"/>
  <c r="E31" i="2"/>
  <c r="E28" i="2"/>
  <c r="C29" i="2"/>
  <c r="C30" i="2"/>
  <c r="C31" i="2"/>
  <c r="C28" i="2"/>
  <c r="J9" i="1" l="1"/>
  <c r="H9" i="1"/>
  <c r="F9" i="1"/>
  <c r="D9" i="1"/>
  <c r="C9" i="2" l="1"/>
  <c r="G10" i="6" l="1"/>
  <c r="E10" i="6"/>
  <c r="D10" i="6"/>
  <c r="F10" i="6"/>
  <c r="X10" i="5"/>
  <c r="S10" i="5"/>
  <c r="Q10" i="5"/>
  <c r="N10" i="5"/>
  <c r="L10" i="5"/>
  <c r="W10" i="5"/>
  <c r="V10" i="5"/>
  <c r="R10" i="5"/>
  <c r="P10" i="5"/>
  <c r="M10" i="5"/>
  <c r="K10" i="5"/>
  <c r="U10" i="5"/>
  <c r="AH10" i="4"/>
  <c r="AG10" i="4"/>
  <c r="AF10" i="4"/>
  <c r="AE10" i="4"/>
  <c r="X10" i="4"/>
  <c r="W10" i="4"/>
  <c r="V10" i="4"/>
  <c r="U10" i="4"/>
  <c r="S10" i="4"/>
  <c r="R10" i="4"/>
  <c r="Q10" i="4"/>
  <c r="P10" i="4"/>
  <c r="N10" i="4"/>
  <c r="M10" i="4"/>
  <c r="L10" i="4"/>
  <c r="K10" i="4"/>
  <c r="AC10" i="4"/>
  <c r="AB10" i="4"/>
  <c r="AA10" i="4"/>
  <c r="Z10" i="4"/>
  <c r="B55" i="3"/>
  <c r="B10" i="3"/>
  <c r="B25" i="3"/>
  <c r="B40" i="3"/>
  <c r="F9" i="10"/>
  <c r="I9" i="2"/>
  <c r="E9" i="2"/>
  <c r="G9" i="2"/>
  <c r="H9" i="10"/>
  <c r="J9" i="10"/>
  <c r="D9" i="10"/>
  <c r="S116" i="5"/>
  <c r="R116" i="5"/>
  <c r="Q116" i="5"/>
  <c r="P116" i="5"/>
  <c r="N116" i="5"/>
  <c r="M116" i="5"/>
  <c r="L116" i="5"/>
  <c r="K116" i="5"/>
  <c r="S115" i="5"/>
  <c r="R115" i="5"/>
  <c r="Q115" i="5"/>
  <c r="P115" i="5"/>
  <c r="N115" i="5"/>
  <c r="M115" i="5"/>
  <c r="L115" i="5"/>
  <c r="K115" i="5"/>
  <c r="E74" i="2" l="1"/>
  <c r="G74" i="2"/>
  <c r="I74" i="2"/>
  <c r="C74" i="2"/>
  <c r="C32" i="2" l="1"/>
  <c r="C78" i="2" s="1"/>
  <c r="E32" i="2"/>
  <c r="E78" i="2" s="1"/>
  <c r="G32" i="2"/>
  <c r="G78" i="2" s="1"/>
  <c r="I32" i="2"/>
  <c r="I78" i="2" s="1"/>
  <c r="I24" i="2"/>
  <c r="I23" i="2"/>
  <c r="I22" i="2"/>
  <c r="I21" i="2"/>
  <c r="G24" i="2"/>
  <c r="G23" i="2"/>
  <c r="G22" i="2"/>
  <c r="G21" i="2"/>
  <c r="E24" i="2"/>
  <c r="E23" i="2"/>
  <c r="E22" i="2"/>
  <c r="E21" i="2"/>
  <c r="C24" i="2"/>
  <c r="C23" i="2"/>
  <c r="C22" i="2"/>
  <c r="C21" i="2"/>
  <c r="J32" i="3"/>
  <c r="J33" i="3"/>
  <c r="J62" i="3"/>
  <c r="J63" i="3"/>
  <c r="J47" i="3"/>
  <c r="J48" i="3"/>
  <c r="C25" i="2" l="1"/>
  <c r="J36" i="3"/>
  <c r="E13" i="2" s="1"/>
  <c r="J67" i="3"/>
  <c r="I69" i="2" s="1"/>
  <c r="I70" i="2" s="1"/>
  <c r="J66" i="3"/>
  <c r="I13" i="2" s="1"/>
  <c r="J52" i="3"/>
  <c r="G69" i="2" s="1"/>
  <c r="G70" i="2" s="1"/>
  <c r="J51" i="3"/>
  <c r="G13" i="2" s="1"/>
  <c r="J37" i="3"/>
  <c r="E69" i="2" s="1"/>
  <c r="E70" i="2" s="1"/>
  <c r="A26" i="3"/>
  <c r="A27" i="3" s="1"/>
  <c r="A28" i="3" s="1"/>
  <c r="A29" i="3" s="1"/>
  <c r="A30" i="3" s="1"/>
  <c r="A31" i="3" s="1"/>
  <c r="A32" i="3" s="1"/>
  <c r="A33" i="3" s="1"/>
  <c r="A34" i="3" s="1"/>
  <c r="A35" i="3" s="1"/>
  <c r="J19" i="3"/>
  <c r="J20" i="3"/>
  <c r="J22" i="3"/>
  <c r="C69" i="2" s="1"/>
  <c r="C70" i="2" s="1"/>
  <c r="AH115" i="4"/>
  <c r="AH117" i="4" s="1"/>
  <c r="AG115" i="4"/>
  <c r="AG117" i="4" s="1"/>
  <c r="AF115" i="4"/>
  <c r="AF117" i="4" s="1"/>
  <c r="AE115" i="4"/>
  <c r="AE117" i="4" s="1"/>
  <c r="AC115" i="4"/>
  <c r="AC117" i="4" s="1"/>
  <c r="AB115" i="4"/>
  <c r="AB117" i="4" s="1"/>
  <c r="AA115" i="4"/>
  <c r="AA117" i="4" s="1"/>
  <c r="Z115" i="4"/>
  <c r="Z117" i="4" s="1"/>
  <c r="J65" i="3" l="1"/>
  <c r="J64" i="3"/>
  <c r="J61" i="3"/>
  <c r="J60" i="3"/>
  <c r="J59" i="3"/>
  <c r="J58" i="3"/>
  <c r="J57" i="3"/>
  <c r="J56" i="3"/>
  <c r="J50" i="3"/>
  <c r="J49" i="3"/>
  <c r="J46" i="3"/>
  <c r="J45" i="3"/>
  <c r="J44" i="3"/>
  <c r="J43" i="3"/>
  <c r="J42" i="3"/>
  <c r="J41" i="3"/>
  <c r="J35" i="3"/>
  <c r="J34" i="3"/>
  <c r="J31" i="3"/>
  <c r="J30" i="3"/>
  <c r="J29" i="3"/>
  <c r="J28" i="3"/>
  <c r="J27" i="3"/>
  <c r="J26" i="3"/>
  <c r="J18" i="3"/>
  <c r="J17" i="3"/>
  <c r="J16" i="3"/>
  <c r="J15" i="3"/>
  <c r="J14" i="3"/>
  <c r="J13" i="3"/>
  <c r="J12" i="3"/>
  <c r="J11" i="3"/>
  <c r="J68" i="3" l="1"/>
  <c r="J53" i="3"/>
  <c r="J23" i="3"/>
  <c r="J21" i="3"/>
  <c r="C13" i="2" s="1"/>
  <c r="J38" i="3"/>
  <c r="J18" i="1"/>
  <c r="H18" i="1"/>
  <c r="F18" i="1"/>
  <c r="D18" i="1"/>
  <c r="H13" i="1"/>
  <c r="F13" i="1"/>
  <c r="D13" i="1"/>
  <c r="L115" i="4" l="1"/>
  <c r="S115" i="4"/>
  <c r="R115" i="4"/>
  <c r="Q115" i="4"/>
  <c r="P115" i="4"/>
  <c r="N115" i="4"/>
  <c r="M115" i="4"/>
  <c r="K115" i="4"/>
  <c r="K117" i="4" l="1"/>
  <c r="N117" i="4"/>
  <c r="L117" i="4"/>
  <c r="M117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S117" i="5"/>
  <c r="R117" i="5"/>
  <c r="Q117" i="5"/>
  <c r="P117" i="5"/>
  <c r="N117" i="5"/>
  <c r="M117" i="5"/>
  <c r="L117" i="5"/>
  <c r="K117" i="5"/>
  <c r="I40" i="2"/>
  <c r="G40" i="2"/>
  <c r="E40" i="2"/>
  <c r="C40" i="2"/>
  <c r="I39" i="2"/>
  <c r="G39" i="2"/>
  <c r="E39" i="2"/>
  <c r="C39" i="2"/>
  <c r="I38" i="2"/>
  <c r="G38" i="2"/>
  <c r="E38" i="2"/>
  <c r="C38" i="2"/>
  <c r="I37" i="2"/>
  <c r="G37" i="2"/>
  <c r="E37" i="2"/>
  <c r="C37" i="2"/>
  <c r="I36" i="2"/>
  <c r="G36" i="2"/>
  <c r="E36" i="2"/>
  <c r="C36" i="2"/>
  <c r="I35" i="2"/>
  <c r="G35" i="2"/>
  <c r="E35" i="2"/>
  <c r="C35" i="2"/>
  <c r="A12" i="5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C14" i="2"/>
  <c r="C16" i="2" s="1"/>
  <c r="C80" i="2" s="1"/>
  <c r="I14" i="2"/>
  <c r="I16" i="2" s="1"/>
  <c r="I80" i="2" s="1"/>
  <c r="G14" i="2"/>
  <c r="G16" i="2" s="1"/>
  <c r="G80" i="2" s="1"/>
  <c r="E14" i="2"/>
  <c r="E16" i="2" s="1"/>
  <c r="E80" i="2" s="1"/>
  <c r="A12" i="3"/>
  <c r="A13" i="3" s="1"/>
  <c r="A14" i="3" s="1"/>
  <c r="A15" i="3" s="1"/>
  <c r="A16" i="3" s="1"/>
  <c r="A17" i="3" s="1"/>
  <c r="C41" i="2" l="1"/>
  <c r="C77" i="2" s="1"/>
  <c r="C79" i="2" s="1"/>
  <c r="C81" i="2" s="1"/>
  <c r="C84" i="2" s="1"/>
  <c r="A18" i="3"/>
  <c r="A41" i="3" s="1"/>
  <c r="A42" i="3" s="1"/>
  <c r="L119" i="5"/>
  <c r="E41" i="2"/>
  <c r="M119" i="5"/>
  <c r="G41" i="2"/>
  <c r="K119" i="5"/>
  <c r="N119" i="5"/>
  <c r="P119" i="5"/>
  <c r="Q119" i="5"/>
  <c r="R119" i="5"/>
  <c r="S119" i="5"/>
  <c r="P117" i="4"/>
  <c r="Q117" i="4"/>
  <c r="R117" i="4"/>
  <c r="S117" i="4"/>
  <c r="I41" i="2"/>
  <c r="A43" i="3" l="1"/>
  <c r="A44" i="3" s="1"/>
  <c r="A45" i="3" s="1"/>
  <c r="A46" i="3" s="1"/>
  <c r="A47" i="3" s="1"/>
  <c r="A48" i="3" s="1"/>
  <c r="A49" i="3" s="1"/>
  <c r="A50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G25" i="2"/>
  <c r="G77" i="2" s="1"/>
  <c r="G79" i="2" s="1"/>
  <c r="G81" i="2" s="1"/>
  <c r="G84" i="2" s="1"/>
  <c r="E25" i="2"/>
  <c r="E77" i="2" s="1"/>
  <c r="E79" i="2" s="1"/>
  <c r="E81" i="2" s="1"/>
  <c r="E84" i="2" s="1"/>
  <c r="I25" i="2"/>
  <c r="I77" i="2" s="1"/>
  <c r="I79" i="2" s="1"/>
  <c r="I81" i="2" s="1"/>
  <c r="I8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<sst xmlns="http://schemas.openxmlformats.org/spreadsheetml/2006/main" count="436" uniqueCount="187">
  <si>
    <t>Utility:</t>
  </si>
  <si>
    <t>Season:</t>
  </si>
  <si>
    <t>Ex 1:</t>
  </si>
  <si>
    <t>( a )</t>
  </si>
  <si>
    <t>( b )</t>
  </si>
  <si>
    <t>( c )</t>
  </si>
  <si>
    <t>( d )</t>
  </si>
  <si>
    <t>( e )</t>
  </si>
  <si>
    <t>( f )</t>
  </si>
  <si>
    <t>( g )</t>
  </si>
  <si>
    <t>( h )</t>
  </si>
  <si>
    <t>( i )</t>
  </si>
  <si>
    <t>Line</t>
  </si>
  <si>
    <t>Notes:</t>
  </si>
  <si>
    <t>Provide actual values where available</t>
  </si>
  <si>
    <t>Ex 2:</t>
  </si>
  <si>
    <t>Planning Resources</t>
  </si>
  <si>
    <t>Transmission Losses, %</t>
  </si>
  <si>
    <t>Ex 3:</t>
  </si>
  <si>
    <t>Program Resources</t>
  </si>
  <si>
    <t>Ex 4:</t>
  </si>
  <si>
    <t>Owned Resources</t>
  </si>
  <si>
    <t xml:space="preserve">( e ) </t>
  </si>
  <si>
    <t>( j )</t>
  </si>
  <si>
    <t>( k )</t>
  </si>
  <si>
    <t>( l )</t>
  </si>
  <si>
    <t>( m )</t>
  </si>
  <si>
    <t>( n )</t>
  </si>
  <si>
    <t>Location of Resource:</t>
  </si>
  <si>
    <t>Electric Generation Unit Name</t>
  </si>
  <si>
    <t>Y</t>
  </si>
  <si>
    <t>N</t>
  </si>
  <si>
    <t>Ex 5:</t>
  </si>
  <si>
    <t>Contracted Resources</t>
  </si>
  <si>
    <t>( o )</t>
  </si>
  <si>
    <t>Transmission Limitations</t>
  </si>
  <si>
    <t>Unavailable Capacity (MW)</t>
  </si>
  <si>
    <t>Included/</t>
  </si>
  <si>
    <t>Excluded</t>
  </si>
  <si>
    <t>( p )</t>
  </si>
  <si>
    <t>( q )</t>
  </si>
  <si>
    <t>( r )</t>
  </si>
  <si>
    <t>( s )</t>
  </si>
  <si>
    <t>( t )</t>
  </si>
  <si>
    <t>MISO, SPP, Other (specify zone, if applicable)</t>
  </si>
  <si>
    <t>Year of Confirmed Retirement</t>
  </si>
  <si>
    <t>Located in Missouri? (Y/N)</t>
  </si>
  <si>
    <t>BTMG? (Y/N)</t>
  </si>
  <si>
    <t>Company Owned Electric Generation Resources</t>
  </si>
  <si>
    <t>Actual Demand</t>
  </si>
  <si>
    <t>Difference Explanation</t>
  </si>
  <si>
    <t>Accreditation Methodology</t>
  </si>
  <si>
    <t>ICAP</t>
  </si>
  <si>
    <t>UCAP</t>
  </si>
  <si>
    <t>SAC</t>
  </si>
  <si>
    <t>ELCC</t>
  </si>
  <si>
    <t>Other</t>
  </si>
  <si>
    <t>Accredited Capacity Contracted (MW)</t>
  </si>
  <si>
    <t>PURPA QF? (Y/N)</t>
  </si>
  <si>
    <r>
      <t>Credit Transmission Losses and</t>
    </r>
    <r>
      <rPr>
        <b/>
        <sz val="11"/>
        <rFont val="Calibri"/>
        <family val="2"/>
        <scheme val="minor"/>
      </rPr>
      <t xml:space="preserve"> PRM (MW)</t>
    </r>
  </si>
  <si>
    <t>Forecast Non-Coincident Peak Demand, MW (line 1, Ex. 2)</t>
  </si>
  <si>
    <t>Planning Reserve Margin Required Capacity and Planning Resources</t>
  </si>
  <si>
    <t>Required Capacity</t>
  </si>
  <si>
    <t>Resource Type (list all that apply)</t>
  </si>
  <si>
    <t>Accredited Capacity Owned (MW)</t>
  </si>
  <si>
    <t>( u )</t>
  </si>
  <si>
    <t>( v )</t>
  </si>
  <si>
    <t>( w )</t>
  </si>
  <si>
    <t>( x )</t>
  </si>
  <si>
    <t>( y )</t>
  </si>
  <si>
    <t>( z )</t>
  </si>
  <si>
    <t>( aa )</t>
  </si>
  <si>
    <t>Treated as Capacity? (Y/N)</t>
  </si>
  <si>
    <t>Total Demand Response Treated as Capacity (MW)</t>
  </si>
  <si>
    <t>Total Demand Response (MW)</t>
  </si>
  <si>
    <t xml:space="preserve"> </t>
  </si>
  <si>
    <t>Owned Capacity Resources (from Ex. 5)</t>
  </si>
  <si>
    <t>Contracted Capacity Resources (from Ex. 6)</t>
  </si>
  <si>
    <t>If Outside of MO, Contracted Transmission Service? (Y/N)</t>
  </si>
  <si>
    <t>Other Capacity Resources</t>
  </si>
  <si>
    <t>Applied as Adjustment to Peak Demand? (Y/N)</t>
  </si>
  <si>
    <t>Planning Resources Summary</t>
  </si>
  <si>
    <t>Planning Reserve Margin Required Capacity, MW (line 8)</t>
  </si>
  <si>
    <t>Ex 7:</t>
  </si>
  <si>
    <t>Ex 6:</t>
  </si>
  <si>
    <t>Total Unavailable Capacity included on Ex. 5, MW</t>
  </si>
  <si>
    <t>Exclude transmission losses</t>
  </si>
  <si>
    <t>Include distribution losses</t>
  </si>
  <si>
    <t>Forecast Peak Demand</t>
  </si>
  <si>
    <t>Other Bilateral Contract? (Y/N)</t>
  </si>
  <si>
    <t>Generation Resources Under Contract</t>
  </si>
  <si>
    <t>Accredited Capacity Sold (MW)</t>
  </si>
  <si>
    <t>For the Accredited Capacity Owned, include the amount of accredited capacity for which the Company has an ownership stake for the given generation unit</t>
  </si>
  <si>
    <t>For the Accredited Capacity Sold, include the amount of accredited capacity that the Company has sold for which the Company has an ownership stake for the given generation unit</t>
  </si>
  <si>
    <t>Other Bilateral Contract, In-State, MW</t>
  </si>
  <si>
    <t>Other Bilateral Contract, Out-of-State, MW</t>
  </si>
  <si>
    <t>Demand Response Resources</t>
  </si>
  <si>
    <t>Demand Response Resource Name</t>
  </si>
  <si>
    <t>Demand Response (MW)</t>
  </si>
  <si>
    <t>Demand Response Resources (treated as capacity, from Ex. 4), MW</t>
  </si>
  <si>
    <t>Included in Ex. 5</t>
  </si>
  <si>
    <t>Excluded from Ex. 5</t>
  </si>
  <si>
    <t xml:space="preserve">Notes: </t>
  </si>
  <si>
    <t>( f  )</t>
  </si>
  <si>
    <t>Do not include transmission limitations, these will be taken into account in Ex. 7</t>
  </si>
  <si>
    <t xml:space="preserve">Indicate whether the generation unit was included or excluded from the Company's owned generation resources reported on Ex. 5 Owned Resources </t>
  </si>
  <si>
    <t>Demand Response Resources (applied as an adjustment to the forecast peak demand, from Ex. 4), MW</t>
  </si>
  <si>
    <t>Do not adjust for demand response resources - those adjustments will be accounted for in Ex. 3 Planning Resources</t>
  </si>
  <si>
    <t>Maximum Operating Capacity (MW)</t>
  </si>
  <si>
    <t>Maximum Operating Capacity Contracted (MW)</t>
  </si>
  <si>
    <t>Owned Capacity Resources Sales (from Ex. 5)</t>
  </si>
  <si>
    <t>Reporting Year:</t>
  </si>
  <si>
    <t>Total Accredited Capacity (MW)</t>
  </si>
  <si>
    <t>RTO/ISO:</t>
  </si>
  <si>
    <t>MISO</t>
  </si>
  <si>
    <t>SPP</t>
  </si>
  <si>
    <t>Spring</t>
  </si>
  <si>
    <t>Summer</t>
  </si>
  <si>
    <t>Fall</t>
  </si>
  <si>
    <t>Winter</t>
  </si>
  <si>
    <t>Cells that require data entry on this Exhibit are outlined in red if blank</t>
  </si>
  <si>
    <t>PPA, In-State, MW</t>
  </si>
  <si>
    <t>PPA, Out-of-State, MW</t>
  </si>
  <si>
    <t>PPA, In-State, BTMG, MW</t>
  </si>
  <si>
    <t>PPA, Out-of-State, BTMG, MW</t>
  </si>
  <si>
    <t>Company Owned, In-State, MW</t>
  </si>
  <si>
    <t>Company Owned, Out-of-State, MW</t>
  </si>
  <si>
    <t>Company Owned, In-State, BTMG, MW</t>
  </si>
  <si>
    <t>Company Owned, Out-of-State, BTMG, MW</t>
  </si>
  <si>
    <t>Total Company Owned Capacity Resources, MW (sum of lines 9-12)</t>
  </si>
  <si>
    <t>Total Company Owned Capacity Resources Sold, MW (sum of lines 14-17)</t>
  </si>
  <si>
    <t>Total Contracted Capacity Resources, MW (sum of lines 19-24)</t>
  </si>
  <si>
    <t>Carry totals to Ex. 3 Planning Resources</t>
  </si>
  <si>
    <t>Any adjustments based on demand-side resources will be clearly delineated by resource type by season and by year for the service territory</t>
  </si>
  <si>
    <t>Forecast Demand</t>
  </si>
  <si>
    <t>Actual Peak Demand and Forecast Peak Demand Differences</t>
  </si>
  <si>
    <t>If the actual demand was more than 3% above or below the forecasted demand for the most recent planning year, provide an explanation in column (f) for the difference</t>
  </si>
  <si>
    <t>Total Demand Response Applied as Adjustment to Peak Demand (MW)</t>
  </si>
  <si>
    <t>Energy Efficiency Adjustments Included in Forecast Peak Demand</t>
  </si>
  <si>
    <t>Auction Purchases, Executed, MW</t>
  </si>
  <si>
    <t>Auction Purchases, Planned, MW</t>
  </si>
  <si>
    <t>Total Capacity Resources, MW (line 13 + line 25 + line 29)</t>
  </si>
  <si>
    <t>Commercial Operation Date</t>
  </si>
  <si>
    <t>( bb )</t>
  </si>
  <si>
    <t>Service Territory</t>
  </si>
  <si>
    <t>Forecast Non-Coincident Peak Demand, MW</t>
  </si>
  <si>
    <t>Actual Non-Coincident Peak Demand, MW</t>
  </si>
  <si>
    <t>Difference, %</t>
  </si>
  <si>
    <t>Forecast Coincident Peak Demand, MW</t>
  </si>
  <si>
    <t>Actual Coincident Peak Demand, MW</t>
  </si>
  <si>
    <t>Service Territory Non-Coincident Peak Demand, MW</t>
  </si>
  <si>
    <t>Forecast Coincident Peak Demand, MW (line 2, Ex. 2)</t>
  </si>
  <si>
    <t>Planning Reserve Margin Required Capacity, MW</t>
  </si>
  <si>
    <r>
      <t xml:space="preserve">Load Diversity Factor, % (line 2 </t>
    </r>
    <r>
      <rPr>
        <sz val="11"/>
        <color theme="1"/>
        <rFont val="Calibri"/>
        <family val="2"/>
      </rPr>
      <t>÷</t>
    </r>
    <r>
      <rPr>
        <sz val="11"/>
        <color theme="1"/>
        <rFont val="Calibri"/>
        <family val="2"/>
        <scheme val="minor"/>
      </rPr>
      <t xml:space="preserve"> line 1)</t>
    </r>
  </si>
  <si>
    <t>Adjusted Forecast Non-Coincident Peak Demand, MW (line 1 - line 3)</t>
  </si>
  <si>
    <t>Adjusted Forecast Coincident Peak Demand, MW (line 4 x line 5)</t>
  </si>
  <si>
    <t>Planned Generation Resources</t>
  </si>
  <si>
    <t>Planned Resources</t>
  </si>
  <si>
    <t>Company Owned</t>
  </si>
  <si>
    <t>Contracted</t>
  </si>
  <si>
    <t>Company Owned or Contracted?</t>
  </si>
  <si>
    <t>Total Planned Company Owned Generation, MW</t>
  </si>
  <si>
    <t>( cc )</t>
  </si>
  <si>
    <t>Estimated Total Accredited Capacity (MW)</t>
  </si>
  <si>
    <t>Estimated Accredited Capacity Sold (MW)</t>
  </si>
  <si>
    <t>Total Planned Contracted Resources, MW</t>
  </si>
  <si>
    <t>Total Planned Resources, MW (sum of lines 1-100)</t>
  </si>
  <si>
    <t>Total Resources, MW (sum of lines 1-100)</t>
  </si>
  <si>
    <t>Total Company Owned Generation, MW (sum of lines 1-100)</t>
  </si>
  <si>
    <t>Transmission Limitations (from Ex. 8)</t>
  </si>
  <si>
    <t>Planned Owned Capacity Resources (from Ex. 7)</t>
  </si>
  <si>
    <t>Planned Owned Capacity Resources Sales (from Ex. 7)</t>
  </si>
  <si>
    <t>Planned Contracted Capacity Resources (from Ex. 7)</t>
  </si>
  <si>
    <t>Estimated Accredited Capacity Owned/Contracted (MW)</t>
  </si>
  <si>
    <t>Total Planned Other Capacity Resources, MW (line 44)</t>
  </si>
  <si>
    <t>Total Planned Company Owned Capacity Resources, MW (sum of lines 26-29)</t>
  </si>
  <si>
    <t>Total Planned Company Owned Capacity Resources Sold, MW (sum of lines 31-34)</t>
  </si>
  <si>
    <t>Total Planned Contracted Capacity Resources, MW (sum of lines 36-41)</t>
  </si>
  <si>
    <t>Total Planned Capacity Reductions, MW (line 35)</t>
  </si>
  <si>
    <t>Total Planned Capacity Resources, MW (line 30 + line 42 + line 47)</t>
  </si>
  <si>
    <t>Total Capacity Reductions, MW (line 18 + line 48)</t>
  </si>
  <si>
    <t>Total Planning Resources, MW (line 49 - line 50)</t>
  </si>
  <si>
    <t>Capacity Surplus/(Shortfall), Before Planned Resources, MW (line 51 - line 52)</t>
  </si>
  <si>
    <t>Capacity Surplus/(Shortfall), After Planned Resources, MW (line 53 + line 54 - line 55)</t>
  </si>
  <si>
    <t>Total Other Capacity Resources, MW (line 43 + line 45)</t>
  </si>
  <si>
    <t>Ex 8:</t>
  </si>
  <si>
    <t>SRM Reporting Template Revision Date: 12/2/2025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</si>
</sst>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0" fillId="2" borderId="0" xfId="0" applyFill="1"/>
    <xf numFmtId="0" fontId="2" fillId="0" borderId="0" xfId="0" applyFont="1"/>
    <xf numFmtId="0" fontId="4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1" applyNumberFormat="1" applyFont="1"/>
    <xf numFmtId="0" fontId="0" fillId="2" borderId="4" xfId="0" applyFill="1" applyBorder="1" applyAlignment="1">
      <alignment horizontal="center"/>
    </xf>
    <xf numFmtId="164" fontId="0" fillId="2" borderId="4" xfId="1" applyNumberFormat="1" applyFont="1" applyFill="1" applyBorder="1"/>
    <xf numFmtId="164" fontId="0" fillId="2" borderId="5" xfId="1" applyNumberFormat="1" applyFont="1" applyFill="1" applyBorder="1"/>
    <xf numFmtId="0" fontId="0" fillId="0" borderId="9" xfId="0" applyBorder="1" applyAlignment="1">
      <alignment horizontal="center"/>
    </xf>
    <xf numFmtId="164" fontId="0" fillId="0" borderId="9" xfId="1" applyNumberFormat="1" applyFont="1" applyBorder="1"/>
    <xf numFmtId="164" fontId="0" fillId="0" borderId="6" xfId="1" applyNumberFormat="1" applyFont="1" applyBorder="1"/>
    <xf numFmtId="0" fontId="0" fillId="2" borderId="9" xfId="0" applyFill="1" applyBorder="1"/>
    <xf numFmtId="0" fontId="0" fillId="2" borderId="9" xfId="0" applyFill="1" applyBorder="1" applyAlignment="1">
      <alignment horizontal="center"/>
    </xf>
    <xf numFmtId="164" fontId="0" fillId="2" borderId="9" xfId="1" applyNumberFormat="1" applyFont="1" applyFill="1" applyBorder="1"/>
    <xf numFmtId="164" fontId="0" fillId="2" borderId="6" xfId="1" applyNumberFormat="1" applyFont="1" applyFill="1" applyBorder="1"/>
    <xf numFmtId="164" fontId="0" fillId="0" borderId="10" xfId="1" applyNumberFormat="1" applyFont="1" applyBorder="1"/>
    <xf numFmtId="164" fontId="0" fillId="0" borderId="7" xfId="1" applyNumberFormat="1" applyFont="1" applyBorder="1"/>
    <xf numFmtId="164" fontId="0" fillId="0" borderId="0" xfId="0" applyNumberFormat="1"/>
    <xf numFmtId="164" fontId="0" fillId="2" borderId="0" xfId="1" applyNumberFormat="1" applyFont="1" applyFill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6" fillId="2" borderId="0" xfId="1" applyNumberFormat="1" applyFont="1" applyFill="1" applyAlignment="1">
      <alignment horizontal="center"/>
    </xf>
    <xf numFmtId="164" fontId="6" fillId="0" borderId="3" xfId="1" applyNumberFormat="1" applyFont="1" applyBorder="1" applyAlignment="1">
      <alignment horizontal="center"/>
    </xf>
    <xf numFmtId="164" fontId="0" fillId="0" borderId="0" xfId="1" applyNumberFormat="1" applyFont="1" applyFill="1"/>
    <xf numFmtId="164" fontId="6" fillId="2" borderId="0" xfId="1" applyNumberFormat="1" applyFont="1" applyFill="1" applyBorder="1" applyAlignment="1">
      <alignment horizontal="center"/>
    </xf>
    <xf numFmtId="164" fontId="6" fillId="0" borderId="0" xfId="1" applyNumberFormat="1" applyFont="1" applyBorder="1" applyAlignment="1">
      <alignment horizontal="center"/>
    </xf>
    <xf numFmtId="0" fontId="0" fillId="2" borderId="8" xfId="0" applyFill="1" applyBorder="1" applyAlignment="1">
      <alignment horizontal="center"/>
    </xf>
    <xf numFmtId="10" fontId="0" fillId="2" borderId="0" xfId="0" applyNumberFormat="1" applyFill="1"/>
    <xf numFmtId="164" fontId="0" fillId="2" borderId="0" xfId="1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0" fillId="2" borderId="0" xfId="1" applyNumberFormat="1" applyFont="1" applyFill="1" applyBorder="1"/>
    <xf numFmtId="164" fontId="0" fillId="0" borderId="0" xfId="1" applyNumberFormat="1" applyFont="1" applyFill="1" applyBorder="1"/>
    <xf numFmtId="0" fontId="2" fillId="2" borderId="0" xfId="0" applyFont="1" applyFill="1"/>
    <xf numFmtId="0" fontId="0" fillId="0" borderId="12" xfId="0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2" xfId="0" applyFont="1" applyBorder="1"/>
    <xf numFmtId="164" fontId="2" fillId="0" borderId="12" xfId="1" applyNumberFormat="1" applyFont="1" applyFill="1" applyBorder="1"/>
    <xf numFmtId="164" fontId="0" fillId="0" borderId="11" xfId="1" applyNumberFormat="1" applyFont="1" applyFill="1" applyBorder="1"/>
    <xf numFmtId="164" fontId="0" fillId="0" borderId="12" xfId="1" applyNumberFormat="1" applyFont="1" applyFill="1" applyBorder="1"/>
    <xf numFmtId="3" fontId="0" fillId="0" borderId="12" xfId="0" applyNumberForma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164" fontId="6" fillId="0" borderId="0" xfId="1" applyNumberFormat="1" applyFont="1" applyFill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164" fontId="0" fillId="2" borderId="3" xfId="1" applyNumberFormat="1" applyFont="1" applyFill="1" applyBorder="1" applyAlignment="1">
      <alignment horizontal="center"/>
    </xf>
    <xf numFmtId="0" fontId="0" fillId="0" borderId="3" xfId="0" applyBorder="1"/>
    <xf numFmtId="0" fontId="2" fillId="0" borderId="3" xfId="0" applyFont="1" applyBorder="1"/>
    <xf numFmtId="0" fontId="0" fillId="0" borderId="3" xfId="0" applyBorder="1" applyAlignment="1">
      <alignment horizontal="center"/>
    </xf>
    <xf numFmtId="0" fontId="0" fillId="0" borderId="12" xfId="0" applyBorder="1"/>
    <xf numFmtId="0" fontId="0" fillId="0" borderId="13" xfId="0" applyBorder="1" applyAlignment="1">
      <alignment horizontal="center"/>
    </xf>
    <xf numFmtId="0" fontId="2" fillId="0" borderId="13" xfId="0" applyFont="1" applyBorder="1"/>
    <xf numFmtId="0" fontId="0" fillId="0" borderId="13" xfId="0" applyBorder="1"/>
    <xf numFmtId="3" fontId="0" fillId="0" borderId="3" xfId="0" applyNumberFormat="1" applyBorder="1" applyAlignment="1">
      <alignment horizontal="center"/>
    </xf>
    <xf numFmtId="0" fontId="4" fillId="0" borderId="3" xfId="0" applyFont="1" applyBorder="1"/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164" fontId="0" fillId="0" borderId="3" xfId="1" applyNumberFormat="1" applyFont="1" applyFill="1" applyBorder="1"/>
    <xf numFmtId="164" fontId="0" fillId="0" borderId="13" xfId="1" applyNumberFormat="1" applyFont="1" applyFill="1" applyBorder="1"/>
    <xf numFmtId="164" fontId="2" fillId="0" borderId="0" xfId="1" applyNumberFormat="1" applyFont="1" applyFill="1" applyBorder="1"/>
    <xf numFmtId="164" fontId="0" fillId="0" borderId="12" xfId="1" applyNumberFormat="1" applyFont="1" applyFill="1" applyBorder="1" applyAlignment="1">
      <alignment horizontal="center"/>
    </xf>
    <xf numFmtId="164" fontId="0" fillId="0" borderId="13" xfId="1" applyNumberFormat="1" applyFont="1" applyFill="1" applyBorder="1" applyAlignment="1">
      <alignment horizontal="center"/>
    </xf>
    <xf numFmtId="164" fontId="0" fillId="0" borderId="3" xfId="1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/>
    <xf numFmtId="1" fontId="0" fillId="0" borderId="0" xfId="0" applyNumberFormat="1" applyAlignment="1">
      <alignment horizontal="left"/>
    </xf>
    <xf numFmtId="10" fontId="0" fillId="2" borderId="3" xfId="0" applyNumberFormat="1" applyFill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6" fillId="0" borderId="0" xfId="0" applyFont="1"/>
    <xf numFmtId="164" fontId="0" fillId="0" borderId="0" xfId="1" applyNumberFormat="1" applyFont="1" applyFill="1" applyAlignment="1">
      <alignment horizontal="center"/>
    </xf>
    <xf numFmtId="10" fontId="0" fillId="2" borderId="0" xfId="0" applyNumberFormat="1" applyFill="1" applyAlignment="1">
      <alignment horizontal="center"/>
    </xf>
    <xf numFmtId="0" fontId="0" fillId="2" borderId="4" xfId="0" applyFill="1" applyBorder="1" applyAlignment="1">
      <alignment wrapText="1"/>
    </xf>
    <xf numFmtId="0" fontId="0" fillId="0" borderId="9" xfId="0" applyBorder="1" applyAlignment="1">
      <alignment wrapText="1"/>
    </xf>
    <xf numFmtId="0" fontId="0" fillId="2" borderId="9" xfId="0" applyFill="1" applyBorder="1" applyAlignment="1">
      <alignment wrapText="1"/>
    </xf>
    <xf numFmtId="0" fontId="0" fillId="0" borderId="10" xfId="0" applyBorder="1" applyAlignment="1">
      <alignment wrapText="1"/>
    </xf>
    <xf numFmtId="0" fontId="0" fillId="2" borderId="9" xfId="0" applyFill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2" borderId="8" xfId="0" applyFill="1" applyBorder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right"/>
    </xf>
    <xf numFmtId="164" fontId="6" fillId="0" borderId="3" xfId="1" applyNumberFormat="1" applyFont="1" applyFill="1" applyBorder="1" applyAlignment="1">
      <alignment horizontal="center"/>
    </xf>
    <xf numFmtId="164" fontId="0" fillId="2" borderId="0" xfId="0" applyNumberFormat="1" applyFill="1"/>
    <xf numFmtId="0" fontId="9" fillId="0" borderId="0" xfId="0" applyFont="1"/>
    <xf numFmtId="0" fontId="10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75CED-7A56-4867-82B9-73C21C4DE528}">
  <sheetPr>
    <pageSetUpPr fitToPage="1"/>
  </sheetPr>
  <dimension ref="A1:Q23"/>
  <sheetViews>
    <sheetView tabSelected="1" zoomScaleNormal="100" workbookViewId="0">
      <selection activeCell="A2" sqref="A2"/>
    </sheetView>
  </sheetViews>
  <sheetFormatPr defaultRowHeight="15" x14ac:dyDescent="0.25"/>
  <cols>
    <col min="1" max="1" width="4.7109375" bestFit="1" customWidth="1"/>
    <col min="2" max="2" width="42.28515625" customWidth="1"/>
    <col min="3" max="3" width="2.28515625" customWidth="1"/>
    <col min="4" max="4" width="12.42578125" bestFit="1" customWidth="1"/>
    <col min="5" max="5" width="2.28515625" customWidth="1"/>
    <col min="6" max="6" width="12.42578125" bestFit="1" customWidth="1"/>
    <col min="7" max="7" width="2.28515625" customWidth="1"/>
    <col min="8" max="8" width="12.42578125" bestFit="1" customWidth="1"/>
    <col min="9" max="9" width="2.28515625" customWidth="1"/>
    <col min="10" max="10" width="12.42578125" bestFit="1" customWidth="1"/>
    <col min="11" max="11" width="2.28515625" customWidth="1"/>
    <col min="12" max="12" width="62.28515625" customWidth="1"/>
    <col min="13" max="13" width="14.7109375" bestFit="1" customWidth="1"/>
    <col min="14" max="14" width="14.5703125" bestFit="1" customWidth="1"/>
  </cols>
  <sheetData>
    <row r="1" spans="1:17" x14ac:dyDescent="0.25">
      <c r="A1" s="98" t="s">
        <v>186</v>
      </c>
      <c r="L1" s="2"/>
      <c r="M1" s="2" t="s">
        <v>0</v>
      </c>
      <c r="O1" s="79"/>
      <c r="P1" s="74" t="s">
        <v>114</v>
      </c>
      <c r="Q1" s="74" t="s">
        <v>116</v>
      </c>
    </row>
    <row r="2" spans="1:17" x14ac:dyDescent="0.25">
      <c r="M2" s="2" t="s">
        <v>113</v>
      </c>
      <c r="O2" s="79"/>
      <c r="P2" s="74" t="s">
        <v>115</v>
      </c>
      <c r="Q2" s="74" t="s">
        <v>117</v>
      </c>
    </row>
    <row r="3" spans="1:17" x14ac:dyDescent="0.25">
      <c r="M3" s="2" t="s">
        <v>111</v>
      </c>
      <c r="N3" s="75"/>
      <c r="O3" s="79"/>
      <c r="P3" s="74"/>
      <c r="Q3" s="74" t="s">
        <v>118</v>
      </c>
    </row>
    <row r="4" spans="1:17" x14ac:dyDescent="0.25">
      <c r="M4" s="2" t="s">
        <v>1</v>
      </c>
      <c r="O4" s="79"/>
      <c r="P4" s="74"/>
      <c r="Q4" s="74" t="s">
        <v>119</v>
      </c>
    </row>
    <row r="5" spans="1:17" x14ac:dyDescent="0.25">
      <c r="M5" s="2" t="s">
        <v>2</v>
      </c>
      <c r="N5" t="s">
        <v>49</v>
      </c>
      <c r="O5" s="79"/>
    </row>
    <row r="6" spans="1:17" ht="18.75" x14ac:dyDescent="0.3">
      <c r="B6" s="100" t="s">
        <v>135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O6" s="79"/>
    </row>
    <row r="7" spans="1:17" x14ac:dyDescent="0.25">
      <c r="O7" s="79"/>
    </row>
    <row r="8" spans="1:17" x14ac:dyDescent="0.25">
      <c r="B8" s="1" t="s">
        <v>3</v>
      </c>
      <c r="C8" s="1"/>
      <c r="D8" s="1" t="s">
        <v>4</v>
      </c>
      <c r="E8" s="1"/>
      <c r="F8" s="1" t="s">
        <v>5</v>
      </c>
      <c r="G8" s="1"/>
      <c r="H8" s="1" t="s">
        <v>6</v>
      </c>
      <c r="I8" s="1"/>
      <c r="J8" s="1" t="s">
        <v>7</v>
      </c>
      <c r="K8" s="1"/>
      <c r="L8" s="1" t="s">
        <v>8</v>
      </c>
      <c r="O8" s="79"/>
      <c r="P8" s="79"/>
    </row>
    <row r="9" spans="1:17" ht="15.75" thickBot="1" x14ac:dyDescent="0.3">
      <c r="A9" s="7" t="s">
        <v>12</v>
      </c>
      <c r="B9" s="3"/>
      <c r="C9" s="4"/>
      <c r="D9" s="4" t="str">
        <f>IF(ISBLANK($N$3),"PY 20__-20__",IF(OR(AND($N$4="Winter",$N$2="SPP"),AND($N$4="Spring",$N$2="MISO")),"PY " &amp; $N$3-5 &amp; "-" &amp; $N$3-4,"PY " &amp; $N$3-4 &amp; "-" &amp; $N$3-3))</f>
        <v>PY 20__-20__</v>
      </c>
      <c r="E9" s="4"/>
      <c r="F9" s="4" t="str">
        <f>IF(ISBLANK($N$3),"PY 20__-20__",IF(OR(AND($N$4="Winter",$N$2="SPP"),AND($N$4="Spring",$N$2="MISO")),"PY " &amp; $N$3-4 &amp; "-" &amp; $N$3-3,"PY " &amp; $N$3-3 &amp; "-" &amp; $N$3-2))</f>
        <v>PY 20__-20__</v>
      </c>
      <c r="G9" s="4"/>
      <c r="H9" s="4" t="str">
        <f>IF(ISBLANK($N$3),"PY 20__-20__",IF(OR(AND($N$4="Winter",$N$2="SPP"),AND($N$4="Spring",$N$2="MISO")),"PY " &amp; $N$3-3 &amp; "-" &amp; $N$3-2,"PY " &amp; $N$3-2 &amp; "-" &amp; $N$3-1))</f>
        <v>PY 20__-20__</v>
      </c>
      <c r="I9" s="4"/>
      <c r="J9" s="4" t="str">
        <f>IF(ISBLANK($N$3),"PY 20__-20__",IF(OR(AND($N$4="Winter",$N$2="SPP"),AND($N$4="Spring",$N$2="MISO")),"PY " &amp; $N$3-2 &amp; "-" &amp; $N$3-1,"PY " &amp; $N$3-1 &amp; "-" &amp; $N$3))</f>
        <v>PY 20__-20__</v>
      </c>
      <c r="K9" s="4"/>
      <c r="L9" s="4" t="s">
        <v>50</v>
      </c>
      <c r="O9" s="79"/>
      <c r="P9" s="79"/>
    </row>
    <row r="10" spans="1:17" ht="15.75" thickTop="1" x14ac:dyDescent="0.25">
      <c r="A10" s="56"/>
      <c r="B10" s="57" t="s">
        <v>144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P10" s="79"/>
    </row>
    <row r="11" spans="1:17" x14ac:dyDescent="0.25">
      <c r="A11" s="1">
        <v>1</v>
      </c>
      <c r="B11" s="5" t="s">
        <v>145</v>
      </c>
      <c r="C11" s="5"/>
      <c r="D11" s="5"/>
      <c r="E11" s="5"/>
      <c r="F11" s="5"/>
      <c r="G11" s="5"/>
      <c r="H11" s="5"/>
      <c r="I11" s="5"/>
      <c r="J11" s="5"/>
      <c r="K11" s="5"/>
      <c r="L11" s="101"/>
    </row>
    <row r="12" spans="1:17" x14ac:dyDescent="0.25">
      <c r="A12" s="1">
        <v>2</v>
      </c>
      <c r="B12" t="s">
        <v>146</v>
      </c>
      <c r="L12" s="101"/>
    </row>
    <row r="13" spans="1:17" x14ac:dyDescent="0.25">
      <c r="A13" s="1">
        <v>3</v>
      </c>
      <c r="B13" s="5" t="s">
        <v>147</v>
      </c>
      <c r="C13" s="5"/>
      <c r="D13" s="36" t="str">
        <f>IFERROR(D12/D11-1,"-")</f>
        <v>-</v>
      </c>
      <c r="E13" s="36"/>
      <c r="F13" s="36" t="str">
        <f>IFERROR(F12/F11-1,"-")</f>
        <v>-</v>
      </c>
      <c r="G13" s="36"/>
      <c r="H13" s="36" t="str">
        <f>IFERROR(H12/H11-1,"-")</f>
        <v>-</v>
      </c>
      <c r="I13" s="36"/>
      <c r="J13" s="36" t="str">
        <f>IFERROR(J12/J11-1,"-")</f>
        <v>-</v>
      </c>
      <c r="K13" s="36"/>
      <c r="L13" s="101"/>
    </row>
    <row r="14" spans="1:17" x14ac:dyDescent="0.25">
      <c r="A14" s="1"/>
    </row>
    <row r="15" spans="1:17" x14ac:dyDescent="0.25">
      <c r="A15" s="58"/>
      <c r="B15" s="57" t="str" cm="1">
        <f t="array" ref="B15">IF(ISBLANK($N$2),"Coincident to RTO/ISO",_xlfn.IFS($N$2="MISO","Coincident to MISO LRZ 5",$N$2="SPP","Coincident to SPP"))</f>
        <v>Coincident to RTO/ISO</v>
      </c>
      <c r="C15" s="56"/>
      <c r="D15" s="56"/>
      <c r="E15" s="56"/>
      <c r="F15" s="56"/>
      <c r="G15" s="56"/>
      <c r="H15" s="56"/>
      <c r="I15" s="56"/>
      <c r="J15" s="56"/>
      <c r="K15" s="56"/>
      <c r="L15" s="56"/>
    </row>
    <row r="16" spans="1:17" x14ac:dyDescent="0.25">
      <c r="A16" s="1">
        <v>4</v>
      </c>
      <c r="B16" s="5" t="s">
        <v>148</v>
      </c>
      <c r="C16" s="5"/>
      <c r="D16" s="5"/>
      <c r="E16" s="5"/>
      <c r="F16" s="5"/>
      <c r="G16" s="5"/>
      <c r="H16" s="5"/>
      <c r="I16" s="5"/>
      <c r="J16" s="5"/>
      <c r="K16" s="5"/>
      <c r="L16" s="101"/>
    </row>
    <row r="17" spans="1:12" x14ac:dyDescent="0.25">
      <c r="A17" s="1">
        <v>5</v>
      </c>
      <c r="B17" t="s">
        <v>149</v>
      </c>
      <c r="L17" s="101"/>
    </row>
    <row r="18" spans="1:12" x14ac:dyDescent="0.25">
      <c r="A18" s="1">
        <v>6</v>
      </c>
      <c r="B18" s="5" t="s">
        <v>147</v>
      </c>
      <c r="C18" s="5"/>
      <c r="D18" s="36" t="str">
        <f>IFERROR(D17/D16-1,"-")</f>
        <v>-</v>
      </c>
      <c r="E18" s="36"/>
      <c r="F18" s="36" t="str">
        <f>IFERROR(F17/F16-1,"-")</f>
        <v>-</v>
      </c>
      <c r="G18" s="36"/>
      <c r="H18" s="36" t="str">
        <f>IFERROR(H17/H16-1,"-")</f>
        <v>-</v>
      </c>
      <c r="I18" s="36"/>
      <c r="J18" s="36" t="str">
        <f>IFERROR(J17/J16-1,"-")</f>
        <v>-</v>
      </c>
      <c r="K18" s="36"/>
      <c r="L18" s="101"/>
    </row>
    <row r="19" spans="1:12" x14ac:dyDescent="0.25">
      <c r="A19" s="1"/>
    </row>
    <row r="20" spans="1:12" x14ac:dyDescent="0.25">
      <c r="B20" s="6" t="s">
        <v>13</v>
      </c>
    </row>
    <row r="21" spans="1:12" x14ac:dyDescent="0.25">
      <c r="B21" t="s">
        <v>136</v>
      </c>
    </row>
    <row r="22" spans="1:12" x14ac:dyDescent="0.25">
      <c r="B22" t="s">
        <v>86</v>
      </c>
    </row>
    <row r="23" spans="1:12" x14ac:dyDescent="0.25">
      <c r="B23" t="s">
        <v>87</v>
      </c>
    </row>
  </sheetData>
  <mergeCells count="3">
    <mergeCell ref="B6:L6"/>
    <mergeCell ref="L11:L13"/>
    <mergeCell ref="L16:L18"/>
  </mergeCells>
  <dataValidations disablePrompts="1" count="2">
    <dataValidation type="list" allowBlank="1" showInputMessage="1" showErrorMessage="1" sqref="N2" xr:uid="{4822ED45-64CF-46B5-A569-149B9E112A5F}">
      <formula1>$P$1:$P$3</formula1>
    </dataValidation>
    <dataValidation type="list" allowBlank="1" showInputMessage="1" showErrorMessage="1" sqref="N4" xr:uid="{AC3B334F-DD57-49A1-83BD-83856EFDEE61}">
      <formula1>$Q$1:$Q$5</formula1>
    </dataValidation>
  </dataValidations>
  <pageMargins left="0.7" right="0.7" top="0.75" bottom="0.75" header="0.3" footer="0.3"/>
  <pageSetup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715B8-4D2D-4C59-831C-62F294717C32}">
  <sheetPr>
    <pageSetUpPr fitToPage="1"/>
  </sheetPr>
  <dimension ref="A1:O24"/>
  <sheetViews>
    <sheetView zoomScaleNormal="100" workbookViewId="0"/>
  </sheetViews>
  <sheetFormatPr defaultRowHeight="15" x14ac:dyDescent="0.25"/>
  <cols>
    <col min="1" max="1" width="4.7109375" bestFit="1" customWidth="1"/>
    <col min="2" max="2" width="58.85546875" customWidth="1"/>
    <col min="3" max="3" width="2.28515625" customWidth="1"/>
    <col min="4" max="4" width="12.42578125" bestFit="1" customWidth="1"/>
    <col min="5" max="5" width="2.28515625" customWidth="1"/>
    <col min="6" max="6" width="12.42578125" bestFit="1" customWidth="1"/>
    <col min="7" max="7" width="2.28515625" customWidth="1"/>
    <col min="8" max="8" width="12.42578125" bestFit="1" customWidth="1"/>
    <col min="9" max="9" width="2.28515625" customWidth="1"/>
    <col min="10" max="10" width="12.42578125" bestFit="1" customWidth="1"/>
    <col min="11" max="11" width="14.7109375" bestFit="1" customWidth="1"/>
    <col min="12" max="12" width="16.42578125" bestFit="1" customWidth="1"/>
    <col min="13" max="13" width="10.42578125" bestFit="1" customWidth="1"/>
  </cols>
  <sheetData>
    <row r="1" spans="1:15" x14ac:dyDescent="0.25">
      <c r="A1" s="99" t="str">
        <f>'Ex. 1 Actual Demand'!A1</f>
        <v>SRM Reporting Template Revision Date: 12/2/2025</v>
      </c>
      <c r="K1" s="2" t="s">
        <v>0</v>
      </c>
      <c r="M1" s="79"/>
      <c r="N1" s="74" t="s">
        <v>114</v>
      </c>
      <c r="O1" s="74" t="s">
        <v>116</v>
      </c>
    </row>
    <row r="2" spans="1:15" x14ac:dyDescent="0.25">
      <c r="K2" s="2" t="s">
        <v>113</v>
      </c>
      <c r="M2" s="79"/>
      <c r="N2" s="74" t="s">
        <v>115</v>
      </c>
      <c r="O2" s="74" t="s">
        <v>117</v>
      </c>
    </row>
    <row r="3" spans="1:15" x14ac:dyDescent="0.25">
      <c r="K3" s="2" t="s">
        <v>111</v>
      </c>
      <c r="L3" s="75"/>
      <c r="M3" s="79"/>
      <c r="N3" s="74"/>
      <c r="O3" s="74" t="s">
        <v>118</v>
      </c>
    </row>
    <row r="4" spans="1:15" x14ac:dyDescent="0.25">
      <c r="K4" s="2" t="s">
        <v>1</v>
      </c>
      <c r="M4" s="79"/>
      <c r="N4" s="74"/>
      <c r="O4" s="74" t="s">
        <v>119</v>
      </c>
    </row>
    <row r="5" spans="1:15" x14ac:dyDescent="0.25">
      <c r="K5" s="2" t="s">
        <v>15</v>
      </c>
      <c r="L5" t="s">
        <v>134</v>
      </c>
    </row>
    <row r="6" spans="1:15" ht="18.75" x14ac:dyDescent="0.3">
      <c r="B6" s="100" t="s">
        <v>88</v>
      </c>
      <c r="C6" s="100"/>
      <c r="D6" s="100"/>
      <c r="E6" s="100"/>
      <c r="F6" s="100"/>
      <c r="G6" s="100"/>
      <c r="H6" s="100"/>
      <c r="I6" s="100"/>
      <c r="J6" s="100"/>
      <c r="K6" s="8"/>
      <c r="L6" s="8"/>
      <c r="M6" s="8"/>
    </row>
    <row r="8" spans="1:15" x14ac:dyDescent="0.25">
      <c r="B8" s="1" t="s">
        <v>3</v>
      </c>
      <c r="C8" s="1"/>
      <c r="D8" s="1" t="s">
        <v>4</v>
      </c>
      <c r="E8" s="1"/>
      <c r="F8" s="1" t="s">
        <v>5</v>
      </c>
      <c r="G8" s="1"/>
      <c r="H8" s="1" t="s">
        <v>6</v>
      </c>
      <c r="I8" s="1"/>
      <c r="J8" s="1" t="s">
        <v>7</v>
      </c>
    </row>
    <row r="9" spans="1:15" ht="15.75" thickBot="1" x14ac:dyDescent="0.3">
      <c r="A9" s="7" t="s">
        <v>12</v>
      </c>
      <c r="B9" s="3"/>
      <c r="C9" s="4"/>
      <c r="D9" s="4" t="str">
        <f>IF(ISBLANK($L$3),"PY 20__-20__",IF(AND($L$4="Winter",$L$2="SPP"),"PY " &amp; $L$3-1 &amp; "-" &amp; $L$3,"PY " &amp; $L$3 &amp; "-" &amp; $L$3+1))</f>
        <v>PY 20__-20__</v>
      </c>
      <c r="E9" s="4"/>
      <c r="F9" s="4" t="str">
        <f>IF(ISBLANK($L$3),"PY 20__-20__",IF(AND($L$4="Winter",$L$2="SPP"),"PY " &amp; $L$3 &amp; "-" &amp; $L$3+1,"PY " &amp; $L$3+1 &amp; "-" &amp; $L$3+2))</f>
        <v>PY 20__-20__</v>
      </c>
      <c r="G9" s="4"/>
      <c r="H9" s="4" t="str">
        <f>IF(ISBLANK($L$3),"PY 20__-20__",IF(AND($L$4="Winter",$L$2="SPP"),"PY " &amp; $L$3+1 &amp; "-" &amp; $L$3+2,"PY " &amp; $L$3+2 &amp; "-" &amp; $L$3+3))</f>
        <v>PY 20__-20__</v>
      </c>
      <c r="I9" s="4"/>
      <c r="J9" s="4" t="str">
        <f>IF(ISBLANK($L$3),"PY 20__-20__",IF(AND($L$4="Winter",$L$2="SPP"),"PY " &amp; $L$3+2 &amp; "-" &amp; $L$3+3,"PY " &amp; $L$3+3 &amp; "-" &amp; $L$3+4))</f>
        <v>PY 20__-20__</v>
      </c>
    </row>
    <row r="10" spans="1:15" ht="15.75" thickTop="1" x14ac:dyDescent="0.25">
      <c r="A10" s="56"/>
      <c r="B10" s="57" t="s">
        <v>88</v>
      </c>
      <c r="C10" s="58"/>
      <c r="D10" s="58"/>
      <c r="E10" s="58"/>
      <c r="F10" s="58"/>
      <c r="G10" s="58"/>
      <c r="H10" s="58"/>
      <c r="I10" s="58"/>
      <c r="J10" s="58"/>
    </row>
    <row r="11" spans="1:15" x14ac:dyDescent="0.25">
      <c r="A11" s="1">
        <v>1</v>
      </c>
      <c r="B11" s="5" t="s">
        <v>150</v>
      </c>
      <c r="C11" s="5"/>
      <c r="D11" s="5"/>
      <c r="E11" s="5"/>
      <c r="F11" s="5"/>
      <c r="G11" s="5"/>
      <c r="H11" s="5"/>
      <c r="I11" s="5"/>
      <c r="J11" s="5"/>
    </row>
    <row r="12" spans="1:15" x14ac:dyDescent="0.25">
      <c r="A12" s="1">
        <v>2</v>
      </c>
      <c r="B12" t="str" cm="1">
        <f t="array" ref="B12">IF(ISBLANK($L$2),"Coincident Peak Demand to RTO/ISO, MW",_xlfn.IFS($L$2="MISO","Coincident Peak Demand to MISO LRZ 5, MW",$L$2="SPP","Coincident Peak Demand to SPP, MW"))</f>
        <v>Coincident Peak Demand to RTO/ISO, MW</v>
      </c>
    </row>
    <row r="13" spans="1:15" ht="15.75" thickBot="1" x14ac:dyDescent="0.3"/>
    <row r="14" spans="1:15" x14ac:dyDescent="0.25">
      <c r="A14" s="60"/>
      <c r="B14" s="61" t="s">
        <v>138</v>
      </c>
      <c r="C14" s="62"/>
      <c r="D14" s="62"/>
      <c r="E14" s="62"/>
      <c r="F14" s="62"/>
      <c r="G14" s="62"/>
      <c r="H14" s="62"/>
      <c r="I14" s="62"/>
      <c r="J14" s="62"/>
    </row>
    <row r="15" spans="1:15" x14ac:dyDescent="0.25">
      <c r="A15" s="1">
        <v>3</v>
      </c>
      <c r="B15" s="5" t="s">
        <v>150</v>
      </c>
      <c r="C15" s="5"/>
      <c r="D15" s="5"/>
      <c r="E15" s="5"/>
      <c r="F15" s="5"/>
      <c r="G15" s="5"/>
      <c r="H15" s="5"/>
      <c r="I15" s="5"/>
      <c r="J15" s="5"/>
    </row>
    <row r="16" spans="1:15" x14ac:dyDescent="0.25">
      <c r="A16" s="1">
        <v>4</v>
      </c>
      <c r="B16" t="str" cm="1">
        <f t="array" ref="B16">IF(ISBLANK($L$2),"Coincident Peak Demand to RTO/ISO, MW",_xlfn.IFS($L$2="MISO","Coincident Peak Demand to MISO LRZ 5, MW",$L$2="SPP","Coincident Peak Demand to SPP, MW"))</f>
        <v>Coincident Peak Demand to RTO/ISO, MW</v>
      </c>
    </row>
    <row r="18" spans="2:2" x14ac:dyDescent="0.25">
      <c r="B18" s="6" t="s">
        <v>13</v>
      </c>
    </row>
    <row r="19" spans="2:2" x14ac:dyDescent="0.25">
      <c r="B19" t="s">
        <v>132</v>
      </c>
    </row>
    <row r="20" spans="2:2" x14ac:dyDescent="0.25">
      <c r="B20" t="s">
        <v>14</v>
      </c>
    </row>
    <row r="21" spans="2:2" x14ac:dyDescent="0.25">
      <c r="B21" t="s">
        <v>107</v>
      </c>
    </row>
    <row r="22" spans="2:2" x14ac:dyDescent="0.25">
      <c r="B22" t="s">
        <v>86</v>
      </c>
    </row>
    <row r="23" spans="2:2" x14ac:dyDescent="0.25">
      <c r="B23" t="s">
        <v>87</v>
      </c>
    </row>
    <row r="24" spans="2:2" x14ac:dyDescent="0.25">
      <c r="B24" t="s">
        <v>133</v>
      </c>
    </row>
  </sheetData>
  <mergeCells count="1">
    <mergeCell ref="B6:J6"/>
  </mergeCells>
  <dataValidations disablePrompts="1" count="2">
    <dataValidation type="list" allowBlank="1" showInputMessage="1" showErrorMessage="1" sqref="L4" xr:uid="{B31D17A3-5E4B-4DD4-A357-C708681B01B7}">
      <formula1>$O$1:$O$5</formula1>
    </dataValidation>
    <dataValidation type="list" allowBlank="1" showInputMessage="1" showErrorMessage="1" sqref="L2" xr:uid="{E04DC6A7-75FD-4B2E-BB40-F3B57B6FA6EF}">
      <formula1>$N$1:$N$3</formula1>
    </dataValidation>
  </dataValidations>
  <pageMargins left="0.7" right="0.7" top="0.75" bottom="0.75" header="0.3" footer="0.3"/>
  <pageSetup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F705E-3B07-4732-B812-C7D49AA28BD9}">
  <sheetPr>
    <pageSetUpPr fitToPage="1"/>
  </sheetPr>
  <dimension ref="A1:N87"/>
  <sheetViews>
    <sheetView zoomScaleNormal="100" workbookViewId="0"/>
  </sheetViews>
  <sheetFormatPr defaultRowHeight="15" x14ac:dyDescent="0.25"/>
  <cols>
    <col min="1" max="1" width="4.7109375" bestFit="1" customWidth="1"/>
    <col min="2" max="2" width="92.140625" customWidth="1"/>
    <col min="3" max="3" width="12.42578125" bestFit="1" customWidth="1"/>
    <col min="4" max="4" width="2.28515625" customWidth="1"/>
    <col min="5" max="5" width="12.42578125" bestFit="1" customWidth="1"/>
    <col min="6" max="6" width="2.28515625" customWidth="1"/>
    <col min="7" max="7" width="12.42578125" bestFit="1" customWidth="1"/>
    <col min="8" max="8" width="2.28515625" customWidth="1"/>
    <col min="9" max="9" width="12.42578125" bestFit="1" customWidth="1"/>
    <col min="10" max="10" width="14.7109375" bestFit="1" customWidth="1"/>
    <col min="11" max="11" width="18.42578125" bestFit="1" customWidth="1"/>
  </cols>
  <sheetData>
    <row r="1" spans="1:14" x14ac:dyDescent="0.25">
      <c r="A1" s="99" t="str">
        <f>'Ex. 1 Actual Demand'!A1</f>
        <v>SRM Reporting Template Revision Date: 12/2/2025</v>
      </c>
      <c r="E1" s="2"/>
      <c r="F1" s="2"/>
      <c r="J1" s="2" t="s">
        <v>0</v>
      </c>
      <c r="L1" s="79"/>
      <c r="M1" s="74" t="s">
        <v>114</v>
      </c>
      <c r="N1" s="74" t="s">
        <v>116</v>
      </c>
    </row>
    <row r="2" spans="1:14" x14ac:dyDescent="0.25">
      <c r="J2" s="2" t="s">
        <v>113</v>
      </c>
      <c r="L2" s="79"/>
      <c r="M2" s="74" t="s">
        <v>115</v>
      </c>
      <c r="N2" s="74" t="s">
        <v>117</v>
      </c>
    </row>
    <row r="3" spans="1:14" x14ac:dyDescent="0.25">
      <c r="J3" s="2" t="s">
        <v>111</v>
      </c>
      <c r="K3" s="75"/>
      <c r="L3" s="79"/>
      <c r="M3" s="74"/>
      <c r="N3" s="74" t="s">
        <v>118</v>
      </c>
    </row>
    <row r="4" spans="1:14" x14ac:dyDescent="0.25">
      <c r="J4" s="2" t="s">
        <v>1</v>
      </c>
      <c r="L4" s="79"/>
      <c r="M4" s="74"/>
      <c r="N4" s="74" t="s">
        <v>119</v>
      </c>
    </row>
    <row r="5" spans="1:14" x14ac:dyDescent="0.25">
      <c r="J5" s="2" t="s">
        <v>18</v>
      </c>
      <c r="K5" t="s">
        <v>16</v>
      </c>
      <c r="M5" s="74"/>
      <c r="N5" s="74"/>
    </row>
    <row r="6" spans="1:14" ht="18.75" x14ac:dyDescent="0.3">
      <c r="B6" s="100" t="s">
        <v>61</v>
      </c>
      <c r="C6" s="100"/>
      <c r="D6" s="100"/>
      <c r="E6" s="100"/>
      <c r="F6" s="100"/>
      <c r="G6" s="100"/>
      <c r="H6" s="100"/>
      <c r="I6" s="100"/>
      <c r="J6" s="8"/>
      <c r="K6" s="8"/>
      <c r="L6" s="8"/>
      <c r="M6" s="8"/>
      <c r="N6" s="8"/>
    </row>
    <row r="7" spans="1:14" x14ac:dyDescent="0.25">
      <c r="M7" s="2"/>
    </row>
    <row r="8" spans="1:14" x14ac:dyDescent="0.25">
      <c r="B8" s="1" t="s">
        <v>3</v>
      </c>
      <c r="C8" s="1" t="s">
        <v>4</v>
      </c>
      <c r="D8" s="1"/>
      <c r="E8" s="1" t="s">
        <v>5</v>
      </c>
      <c r="F8" s="1"/>
      <c r="G8" s="1" t="s">
        <v>6</v>
      </c>
      <c r="H8" s="1"/>
      <c r="I8" s="1" t="s">
        <v>7</v>
      </c>
      <c r="J8" s="1"/>
      <c r="K8" s="1"/>
      <c r="L8" s="1"/>
      <c r="M8" s="1"/>
      <c r="N8" s="1"/>
    </row>
    <row r="9" spans="1:14" ht="15.75" thickBot="1" x14ac:dyDescent="0.3">
      <c r="A9" s="7" t="s">
        <v>12</v>
      </c>
      <c r="B9" s="3"/>
      <c r="C9" s="4" t="str">
        <f>IF(ISBLANK($K$3),"PY 20__-20__",IF(AND($K$4="Winter",$K$2="SPP"),"PY " &amp; $K$3-1 &amp; "-" &amp; $K$3,"PY " &amp; $K$3 &amp; "-" &amp; $K$3+1))</f>
        <v>PY 20__-20__</v>
      </c>
      <c r="D9" s="4"/>
      <c r="E9" s="4" t="str">
        <f>IF(ISBLANK($K$3),"PY 20__-20__",IF(AND($K$4="Winter",$K$2="SPP"),"PY " &amp; $K$3 &amp; "-" &amp; $K$3+1,"PY " &amp; $K$3+1 &amp; "-" &amp; $K$3+2))</f>
        <v>PY 20__-20__</v>
      </c>
      <c r="F9" s="4"/>
      <c r="G9" s="4" t="str">
        <f>IF(ISBLANK($K$3),"PY 20__-20__",IF(AND($K$4="Winter",$K$2="SPP"),"PY " &amp; $K$3+1 &amp; "-" &amp; $K$3+2,"PY " &amp; $K$3+2 &amp; "-" &amp; $K$3+3))</f>
        <v>PY 20__-20__</v>
      </c>
      <c r="H9" s="4"/>
      <c r="I9" s="4" t="str">
        <f>IF(ISBLANK($K$3),"PY 20__-20__",IF(AND($K$4="Winter",$K$2="SPP"),"PY " &amp; $K$3+2 &amp; "-" &amp; $K$3+3,"PY " &amp; $K$3+3 &amp; "-" &amp; $K$3+4))</f>
        <v>PY 20__-20__</v>
      </c>
      <c r="J9" s="9"/>
      <c r="K9" s="9"/>
      <c r="L9" s="9"/>
      <c r="M9" s="9"/>
      <c r="N9" s="9"/>
    </row>
    <row r="10" spans="1:14" ht="15.75" thickTop="1" x14ac:dyDescent="0.25">
      <c r="A10" s="64"/>
      <c r="B10" s="65" t="s">
        <v>62</v>
      </c>
      <c r="C10" s="66"/>
      <c r="D10" s="66"/>
      <c r="E10" s="66"/>
      <c r="F10" s="66"/>
      <c r="G10" s="66"/>
      <c r="H10" s="66"/>
      <c r="I10" s="66"/>
      <c r="J10" s="9"/>
      <c r="K10" s="9"/>
      <c r="L10" s="9"/>
      <c r="M10" s="9"/>
      <c r="N10" s="9"/>
    </row>
    <row r="11" spans="1:14" x14ac:dyDescent="0.25">
      <c r="A11" s="1">
        <v>1</v>
      </c>
      <c r="B11" s="5" t="s">
        <v>60</v>
      </c>
      <c r="C11" s="27">
        <f>'Ex. 2 Forecast Demand'!D11</f>
        <v>0</v>
      </c>
      <c r="D11" s="27"/>
      <c r="E11" s="27">
        <f>'Ex. 2 Forecast Demand'!F11</f>
        <v>0</v>
      </c>
      <c r="F11" s="27"/>
      <c r="G11" s="27">
        <f>'Ex. 2 Forecast Demand'!H11</f>
        <v>0</v>
      </c>
      <c r="H11" s="27"/>
      <c r="I11" s="27">
        <f>'Ex. 2 Forecast Demand'!J11</f>
        <v>0</v>
      </c>
      <c r="J11" s="1"/>
      <c r="K11" s="1"/>
      <c r="L11" s="1"/>
      <c r="M11" s="1"/>
      <c r="N11" s="1"/>
    </row>
    <row r="12" spans="1:14" x14ac:dyDescent="0.25">
      <c r="A12" s="1">
        <v>2</v>
      </c>
      <c r="B12" t="s">
        <v>151</v>
      </c>
      <c r="C12" s="80">
        <f>'Ex. 2 Forecast Demand'!D12</f>
        <v>0</v>
      </c>
      <c r="D12" s="80"/>
      <c r="E12" s="80">
        <f>'Ex. 2 Forecast Demand'!F12</f>
        <v>0</v>
      </c>
      <c r="F12" s="80"/>
      <c r="G12" s="80">
        <f>'Ex. 2 Forecast Demand'!H12</f>
        <v>0</v>
      </c>
      <c r="H12" s="80"/>
      <c r="I12" s="80">
        <f>'Ex. 2 Forecast Demand'!J12</f>
        <v>0</v>
      </c>
      <c r="J12" s="1"/>
      <c r="K12" s="1"/>
      <c r="L12" s="1"/>
      <c r="M12" s="1"/>
      <c r="N12" s="1"/>
    </row>
    <row r="13" spans="1:14" x14ac:dyDescent="0.25">
      <c r="A13" s="1">
        <v>3</v>
      </c>
      <c r="B13" s="5" t="s">
        <v>106</v>
      </c>
      <c r="C13" s="55">
        <f>'Ex. 4 Demand Response'!J21</f>
        <v>0</v>
      </c>
      <c r="D13" s="37"/>
      <c r="E13" s="55">
        <f>'Ex. 4 Demand Response'!J36</f>
        <v>0</v>
      </c>
      <c r="F13" s="37"/>
      <c r="G13" s="55">
        <f>'Ex. 4 Demand Response'!J51</f>
        <v>0</v>
      </c>
      <c r="H13" s="37"/>
      <c r="I13" s="55">
        <f>'Ex. 4 Demand Response'!J66</f>
        <v>0</v>
      </c>
      <c r="J13" s="1"/>
      <c r="K13" s="1"/>
      <c r="L13" s="1"/>
      <c r="M13" s="1"/>
      <c r="N13" s="1"/>
    </row>
    <row r="14" spans="1:14" x14ac:dyDescent="0.25">
      <c r="A14" s="1">
        <v>4</v>
      </c>
      <c r="B14" t="s">
        <v>154</v>
      </c>
      <c r="C14" s="80">
        <f>C11-C13</f>
        <v>0</v>
      </c>
      <c r="D14" s="54"/>
      <c r="E14" s="80">
        <f>E11-E13</f>
        <v>0</v>
      </c>
      <c r="F14" s="54"/>
      <c r="G14" s="80">
        <f>G11-G13</f>
        <v>0</v>
      </c>
      <c r="H14" s="54"/>
      <c r="I14" s="80">
        <f>I11-I13</f>
        <v>0</v>
      </c>
    </row>
    <row r="15" spans="1:14" x14ac:dyDescent="0.25">
      <c r="A15" s="1">
        <v>5</v>
      </c>
      <c r="B15" s="5" t="s">
        <v>153</v>
      </c>
      <c r="C15" s="76" t="str">
        <f>IFERROR(C12/C11,"")</f>
        <v/>
      </c>
      <c r="D15" s="81"/>
      <c r="E15" s="76" t="str">
        <f>IFERROR(E12/E11,"")</f>
        <v/>
      </c>
      <c r="F15" s="81"/>
      <c r="G15" s="76" t="str">
        <f>IFERROR(G12/G11,"")</f>
        <v/>
      </c>
      <c r="H15" s="81"/>
      <c r="I15" s="76" t="str">
        <f>IFERROR(I12/I11,"")</f>
        <v/>
      </c>
    </row>
    <row r="16" spans="1:14" x14ac:dyDescent="0.25">
      <c r="A16" s="1">
        <v>6</v>
      </c>
      <c r="B16" t="s">
        <v>155</v>
      </c>
      <c r="C16" s="80">
        <f>IFERROR(C14*C15,0)</f>
        <v>0</v>
      </c>
      <c r="D16" s="54"/>
      <c r="E16" s="80">
        <f>IFERROR(E14*E15,0)</f>
        <v>0</v>
      </c>
      <c r="F16" s="54"/>
      <c r="G16" s="80">
        <f>IFERROR(G14*G15,0)</f>
        <v>0</v>
      </c>
      <c r="H16" s="54"/>
      <c r="I16" s="80">
        <f>IFERROR(I14*I15,0)</f>
        <v>0</v>
      </c>
    </row>
    <row r="17" spans="1:9" x14ac:dyDescent="0.25">
      <c r="A17" s="1">
        <v>7</v>
      </c>
      <c r="B17" s="5" t="s">
        <v>17</v>
      </c>
      <c r="C17" s="81"/>
      <c r="D17" s="81"/>
      <c r="E17" s="81"/>
      <c r="F17" s="81"/>
      <c r="G17" s="81"/>
      <c r="H17" s="81"/>
      <c r="I17" s="81"/>
    </row>
    <row r="18" spans="1:9" x14ac:dyDescent="0.25">
      <c r="A18" s="1">
        <v>8</v>
      </c>
      <c r="B18" s="6" t="s">
        <v>152</v>
      </c>
      <c r="C18" s="54"/>
      <c r="D18" s="54"/>
      <c r="E18" s="54"/>
      <c r="F18" s="54"/>
      <c r="G18" s="54"/>
      <c r="H18" s="54"/>
      <c r="I18" s="54"/>
    </row>
    <row r="19" spans="1:9" ht="15.75" thickBot="1" x14ac:dyDescent="0.3">
      <c r="A19" s="44"/>
      <c r="B19" s="59"/>
      <c r="C19" s="50"/>
      <c r="D19" s="50"/>
      <c r="E19" s="50"/>
      <c r="F19" s="50"/>
      <c r="G19" s="50"/>
      <c r="H19" s="50"/>
      <c r="I19" s="50"/>
    </row>
    <row r="20" spans="1:9" x14ac:dyDescent="0.25">
      <c r="A20" s="58"/>
      <c r="B20" s="57" t="s">
        <v>76</v>
      </c>
      <c r="C20" s="63"/>
      <c r="D20" s="63"/>
      <c r="E20" s="63"/>
      <c r="F20" s="63"/>
      <c r="G20" s="63"/>
      <c r="H20" s="63"/>
      <c r="I20" s="63"/>
    </row>
    <row r="21" spans="1:9" x14ac:dyDescent="0.25">
      <c r="A21" s="1">
        <v>9</v>
      </c>
      <c r="B21" s="5" t="s">
        <v>125</v>
      </c>
      <c r="C21" s="30">
        <f>'Ex. 5 Owned Resources'!Z111</f>
        <v>0</v>
      </c>
      <c r="D21" s="30"/>
      <c r="E21" s="30">
        <f>'Ex. 5 Owned Resources'!AA111</f>
        <v>0</v>
      </c>
      <c r="F21" s="30"/>
      <c r="G21" s="30">
        <f>'Ex. 5 Owned Resources'!AB111</f>
        <v>0</v>
      </c>
      <c r="H21" s="30"/>
      <c r="I21" s="30">
        <f>'Ex. 5 Owned Resources'!AC111</f>
        <v>0</v>
      </c>
    </row>
    <row r="22" spans="1:9" x14ac:dyDescent="0.25">
      <c r="A22" s="1">
        <v>10</v>
      </c>
      <c r="B22" t="s">
        <v>126</v>
      </c>
      <c r="C22" s="52">
        <f>'Ex. 5 Owned Resources'!Z112</f>
        <v>0</v>
      </c>
      <c r="D22" s="52"/>
      <c r="E22" s="52">
        <f>'Ex. 5 Owned Resources'!AA112</f>
        <v>0</v>
      </c>
      <c r="F22" s="52"/>
      <c r="G22" s="52">
        <f>'Ex. 5 Owned Resources'!AB112</f>
        <v>0</v>
      </c>
      <c r="H22" s="52"/>
      <c r="I22" s="52">
        <f>'Ex. 5 Owned Resources'!AC112</f>
        <v>0</v>
      </c>
    </row>
    <row r="23" spans="1:9" x14ac:dyDescent="0.25">
      <c r="A23" s="1">
        <v>11</v>
      </c>
      <c r="B23" s="5" t="s">
        <v>127</v>
      </c>
      <c r="C23" s="30">
        <f>'Ex. 5 Owned Resources'!Z113</f>
        <v>0</v>
      </c>
      <c r="D23" s="30"/>
      <c r="E23" s="30">
        <f>'Ex. 5 Owned Resources'!AA113</f>
        <v>0</v>
      </c>
      <c r="F23" s="30"/>
      <c r="G23" s="30">
        <f>'Ex. 5 Owned Resources'!AB113</f>
        <v>0</v>
      </c>
      <c r="H23" s="30"/>
      <c r="I23" s="30">
        <f>'Ex. 5 Owned Resources'!AC113</f>
        <v>0</v>
      </c>
    </row>
    <row r="24" spans="1:9" x14ac:dyDescent="0.25">
      <c r="A24" s="1">
        <v>12</v>
      </c>
      <c r="B24" t="s">
        <v>128</v>
      </c>
      <c r="C24" s="96">
        <f>'Ex. 5 Owned Resources'!Z114</f>
        <v>0</v>
      </c>
      <c r="D24" s="52"/>
      <c r="E24" s="96">
        <f>'Ex. 5 Owned Resources'!AA114</f>
        <v>0</v>
      </c>
      <c r="F24" s="52"/>
      <c r="G24" s="96">
        <f>'Ex. 5 Owned Resources'!AB114</f>
        <v>0</v>
      </c>
      <c r="H24" s="52"/>
      <c r="I24" s="96">
        <f>'Ex. 5 Owned Resources'!AC114</f>
        <v>0</v>
      </c>
    </row>
    <row r="25" spans="1:9" x14ac:dyDescent="0.25">
      <c r="A25" s="1">
        <v>13</v>
      </c>
      <c r="B25" s="43" t="s">
        <v>129</v>
      </c>
      <c r="C25" s="30">
        <f>SUM(C21:C24)</f>
        <v>0</v>
      </c>
      <c r="D25" s="30"/>
      <c r="E25" s="30">
        <f>SUM(E21:E24)</f>
        <v>0</v>
      </c>
      <c r="F25" s="30"/>
      <c r="G25" s="30">
        <f>SUM(G21:G24)</f>
        <v>0</v>
      </c>
      <c r="H25" s="30"/>
      <c r="I25" s="30">
        <f>SUM(I21:I24)</f>
        <v>0</v>
      </c>
    </row>
    <row r="26" spans="1:9" ht="15.75" thickBot="1" x14ac:dyDescent="0.3">
      <c r="A26" s="44"/>
      <c r="B26" s="59"/>
      <c r="C26" s="51"/>
      <c r="D26" s="51"/>
      <c r="E26" s="51"/>
      <c r="F26" s="51"/>
      <c r="G26" s="51"/>
      <c r="H26" s="51"/>
      <c r="I26" s="51"/>
    </row>
    <row r="27" spans="1:9" x14ac:dyDescent="0.25">
      <c r="A27" s="58"/>
      <c r="B27" s="57" t="s">
        <v>110</v>
      </c>
      <c r="C27" s="63"/>
      <c r="D27" s="63"/>
      <c r="E27" s="63"/>
      <c r="F27" s="63"/>
      <c r="G27" s="63"/>
      <c r="H27" s="63"/>
      <c r="I27" s="63"/>
    </row>
    <row r="28" spans="1:9" x14ac:dyDescent="0.25">
      <c r="A28" s="1">
        <v>14</v>
      </c>
      <c r="B28" s="5" t="s">
        <v>125</v>
      </c>
      <c r="C28" s="30">
        <f>'Ex. 5 Owned Resources'!AE111</f>
        <v>0</v>
      </c>
      <c r="D28" s="30"/>
      <c r="E28" s="30">
        <f>'Ex. 5 Owned Resources'!AF111</f>
        <v>0</v>
      </c>
      <c r="F28" s="30"/>
      <c r="G28" s="30">
        <f>'Ex. 5 Owned Resources'!AG111</f>
        <v>0</v>
      </c>
      <c r="H28" s="30"/>
      <c r="I28" s="30">
        <f>'Ex. 5 Owned Resources'!AH111</f>
        <v>0</v>
      </c>
    </row>
    <row r="29" spans="1:9" x14ac:dyDescent="0.25">
      <c r="A29" s="1">
        <v>15</v>
      </c>
      <c r="B29" t="s">
        <v>126</v>
      </c>
      <c r="C29" s="52">
        <f>'Ex. 5 Owned Resources'!AE112</f>
        <v>0</v>
      </c>
      <c r="D29" s="52"/>
      <c r="E29" s="52">
        <f>'Ex. 5 Owned Resources'!AF112</f>
        <v>0</v>
      </c>
      <c r="F29" s="52"/>
      <c r="G29" s="52">
        <f>'Ex. 5 Owned Resources'!AG112</f>
        <v>0</v>
      </c>
      <c r="H29" s="52"/>
      <c r="I29" s="52">
        <f>'Ex. 5 Owned Resources'!AH112</f>
        <v>0</v>
      </c>
    </row>
    <row r="30" spans="1:9" x14ac:dyDescent="0.25">
      <c r="A30" s="1">
        <v>16</v>
      </c>
      <c r="B30" s="5" t="s">
        <v>127</v>
      </c>
      <c r="C30" s="30">
        <f>'Ex. 5 Owned Resources'!AE113</f>
        <v>0</v>
      </c>
      <c r="D30" s="30"/>
      <c r="E30" s="30">
        <f>'Ex. 5 Owned Resources'!AF113</f>
        <v>0</v>
      </c>
      <c r="F30" s="30"/>
      <c r="G30" s="30">
        <f>'Ex. 5 Owned Resources'!AG113</f>
        <v>0</v>
      </c>
      <c r="H30" s="30"/>
      <c r="I30" s="30">
        <f>'Ex. 5 Owned Resources'!AH113</f>
        <v>0</v>
      </c>
    </row>
    <row r="31" spans="1:9" x14ac:dyDescent="0.25">
      <c r="A31" s="1">
        <v>17</v>
      </c>
      <c r="B31" t="s">
        <v>128</v>
      </c>
      <c r="C31" s="96">
        <f>'Ex. 5 Owned Resources'!AE114</f>
        <v>0</v>
      </c>
      <c r="D31" s="52"/>
      <c r="E31" s="96">
        <f>'Ex. 5 Owned Resources'!AF114</f>
        <v>0</v>
      </c>
      <c r="F31" s="52"/>
      <c r="G31" s="96">
        <f>'Ex. 5 Owned Resources'!AG114</f>
        <v>0</v>
      </c>
      <c r="H31" s="52"/>
      <c r="I31" s="96">
        <f>'Ex. 5 Owned Resources'!AH114</f>
        <v>0</v>
      </c>
    </row>
    <row r="32" spans="1:9" x14ac:dyDescent="0.25">
      <c r="A32" s="1">
        <v>18</v>
      </c>
      <c r="B32" s="43" t="s">
        <v>130</v>
      </c>
      <c r="C32" s="30">
        <f>SUM(C28:C31)</f>
        <v>0</v>
      </c>
      <c r="D32" s="30"/>
      <c r="E32" s="30">
        <f>SUM(E28:E31)</f>
        <v>0</v>
      </c>
      <c r="F32" s="30"/>
      <c r="G32" s="30">
        <f>SUM(G28:G31)</f>
        <v>0</v>
      </c>
      <c r="H32" s="30"/>
      <c r="I32" s="30">
        <f>SUM(I28:I31)</f>
        <v>0</v>
      </c>
    </row>
    <row r="33" spans="1:9" ht="15.75" thickBot="1" x14ac:dyDescent="0.3">
      <c r="A33" s="44"/>
      <c r="B33" s="59"/>
      <c r="C33" s="51"/>
      <c r="D33" s="51"/>
      <c r="E33" s="51"/>
      <c r="F33" s="51"/>
      <c r="G33" s="51"/>
      <c r="H33" s="51"/>
      <c r="I33" s="51"/>
    </row>
    <row r="34" spans="1:9" x14ac:dyDescent="0.25">
      <c r="A34" s="58"/>
      <c r="B34" s="57" t="s">
        <v>77</v>
      </c>
      <c r="C34" s="28"/>
      <c r="D34" s="28"/>
      <c r="E34" s="28"/>
      <c r="F34" s="28"/>
      <c r="G34" s="28"/>
      <c r="H34" s="28"/>
      <c r="I34" s="28"/>
    </row>
    <row r="35" spans="1:9" x14ac:dyDescent="0.25">
      <c r="A35" s="1">
        <v>19</v>
      </c>
      <c r="B35" s="5" t="s">
        <v>121</v>
      </c>
      <c r="C35" s="30">
        <f>'Ex. 6 Contracted Resources'!P111</f>
        <v>0</v>
      </c>
      <c r="D35" s="30"/>
      <c r="E35" s="30">
        <f>'Ex. 6 Contracted Resources'!Q111</f>
        <v>0</v>
      </c>
      <c r="F35" s="30"/>
      <c r="G35" s="30">
        <f>'Ex. 6 Contracted Resources'!R111</f>
        <v>0</v>
      </c>
      <c r="H35" s="30"/>
      <c r="I35" s="30">
        <f>'Ex. 6 Contracted Resources'!S111</f>
        <v>0</v>
      </c>
    </row>
    <row r="36" spans="1:9" x14ac:dyDescent="0.25">
      <c r="A36" s="1">
        <v>20</v>
      </c>
      <c r="B36" t="s">
        <v>122</v>
      </c>
      <c r="C36" s="29">
        <f>'Ex. 6 Contracted Resources'!P112</f>
        <v>0</v>
      </c>
      <c r="D36" s="29"/>
      <c r="E36" s="29">
        <f>'Ex. 6 Contracted Resources'!Q112</f>
        <v>0</v>
      </c>
      <c r="F36" s="29"/>
      <c r="G36" s="29">
        <f>'Ex. 6 Contracted Resources'!R112</f>
        <v>0</v>
      </c>
      <c r="H36" s="29"/>
      <c r="I36" s="29">
        <f>'Ex. 6 Contracted Resources'!S112</f>
        <v>0</v>
      </c>
    </row>
    <row r="37" spans="1:9" x14ac:dyDescent="0.25">
      <c r="A37" s="1">
        <v>21</v>
      </c>
      <c r="B37" s="5" t="s">
        <v>123</v>
      </c>
      <c r="C37" s="33">
        <f>'Ex. 6 Contracted Resources'!P113</f>
        <v>0</v>
      </c>
      <c r="D37" s="33"/>
      <c r="E37" s="33">
        <f>'Ex. 6 Contracted Resources'!Q113</f>
        <v>0</v>
      </c>
      <c r="F37" s="33"/>
      <c r="G37" s="33">
        <f>'Ex. 6 Contracted Resources'!R113</f>
        <v>0</v>
      </c>
      <c r="H37" s="33"/>
      <c r="I37" s="33">
        <f>'Ex. 6 Contracted Resources'!S113</f>
        <v>0</v>
      </c>
    </row>
    <row r="38" spans="1:9" x14ac:dyDescent="0.25">
      <c r="A38" s="1">
        <v>22</v>
      </c>
      <c r="B38" t="s">
        <v>124</v>
      </c>
      <c r="C38" s="34">
        <f>'Ex. 6 Contracted Resources'!P114</f>
        <v>0</v>
      </c>
      <c r="D38" s="34"/>
      <c r="E38" s="34">
        <f>'Ex. 6 Contracted Resources'!Q114</f>
        <v>0</v>
      </c>
      <c r="F38" s="34"/>
      <c r="G38" s="34">
        <f>'Ex. 6 Contracted Resources'!R114</f>
        <v>0</v>
      </c>
      <c r="H38" s="34"/>
      <c r="I38" s="34">
        <f>'Ex. 6 Contracted Resources'!S114</f>
        <v>0</v>
      </c>
    </row>
    <row r="39" spans="1:9" x14ac:dyDescent="0.25">
      <c r="A39" s="1">
        <v>23</v>
      </c>
      <c r="B39" s="5" t="s">
        <v>94</v>
      </c>
      <c r="C39" s="33">
        <f>'Ex. 6 Contracted Resources'!P115</f>
        <v>0</v>
      </c>
      <c r="D39" s="33"/>
      <c r="E39" s="33">
        <f>'Ex. 6 Contracted Resources'!Q115</f>
        <v>0</v>
      </c>
      <c r="F39" s="33"/>
      <c r="G39" s="33">
        <f>'Ex. 6 Contracted Resources'!R115</f>
        <v>0</v>
      </c>
      <c r="H39" s="33"/>
      <c r="I39" s="33">
        <f>'Ex. 6 Contracted Resources'!S115</f>
        <v>0</v>
      </c>
    </row>
    <row r="40" spans="1:9" x14ac:dyDescent="0.25">
      <c r="A40" s="1">
        <v>24</v>
      </c>
      <c r="B40" t="s">
        <v>95</v>
      </c>
      <c r="C40" s="31">
        <f>'Ex. 6 Contracted Resources'!P116</f>
        <v>0</v>
      </c>
      <c r="D40" s="34"/>
      <c r="E40" s="31">
        <f>'Ex. 6 Contracted Resources'!Q116</f>
        <v>0</v>
      </c>
      <c r="F40" s="34"/>
      <c r="G40" s="31">
        <f>'Ex. 6 Contracted Resources'!R116</f>
        <v>0</v>
      </c>
      <c r="H40" s="34"/>
      <c r="I40" s="31">
        <f>'Ex. 6 Contracted Resources'!S116</f>
        <v>0</v>
      </c>
    </row>
    <row r="41" spans="1:9" x14ac:dyDescent="0.25">
      <c r="A41" s="1">
        <v>25</v>
      </c>
      <c r="B41" s="43" t="s">
        <v>131</v>
      </c>
      <c r="C41" s="30">
        <f>SUM(C35:C40)</f>
        <v>0</v>
      </c>
      <c r="D41" s="33"/>
      <c r="E41" s="30">
        <f>SUM(E35:E40)</f>
        <v>0</v>
      </c>
      <c r="F41" s="33"/>
      <c r="G41" s="30">
        <f>SUM(G35:G40)</f>
        <v>0</v>
      </c>
      <c r="H41" s="33"/>
      <c r="I41" s="30">
        <f>SUM(I35:I40)</f>
        <v>0</v>
      </c>
    </row>
    <row r="42" spans="1:9" ht="15.75" thickBot="1" x14ac:dyDescent="0.3">
      <c r="A42" s="44"/>
      <c r="B42" s="59"/>
      <c r="C42" s="51"/>
      <c r="D42" s="51"/>
      <c r="E42" s="51"/>
      <c r="F42" s="51"/>
      <c r="G42" s="51"/>
      <c r="H42" s="51"/>
      <c r="I42" s="51"/>
    </row>
    <row r="43" spans="1:9" x14ac:dyDescent="0.25">
      <c r="A43" s="58"/>
      <c r="B43" s="57" t="s">
        <v>170</v>
      </c>
      <c r="C43" s="63"/>
      <c r="D43" s="63"/>
      <c r="E43" s="63"/>
      <c r="F43" s="63"/>
      <c r="G43" s="63"/>
      <c r="H43" s="63"/>
      <c r="I43" s="63"/>
    </row>
    <row r="44" spans="1:9" x14ac:dyDescent="0.25">
      <c r="A44" s="1">
        <v>26</v>
      </c>
      <c r="B44" s="5" t="s">
        <v>125</v>
      </c>
      <c r="C44" s="30">
        <f>'Ex. 7 Planned Resources'!AA111</f>
        <v>0</v>
      </c>
      <c r="D44" s="30"/>
      <c r="E44" s="30">
        <f>'Ex. 7 Planned Resources'!AB111</f>
        <v>0</v>
      </c>
      <c r="F44" s="30"/>
      <c r="G44" s="30">
        <f>'Ex. 7 Planned Resources'!AC111</f>
        <v>0</v>
      </c>
      <c r="H44" s="30"/>
      <c r="I44" s="30">
        <f>'Ex. 7 Planned Resources'!AD111</f>
        <v>0</v>
      </c>
    </row>
    <row r="45" spans="1:9" x14ac:dyDescent="0.25">
      <c r="A45" s="1">
        <v>27</v>
      </c>
      <c r="B45" t="s">
        <v>126</v>
      </c>
      <c r="C45" s="52">
        <f>'Ex. 7 Planned Resources'!AA112</f>
        <v>0</v>
      </c>
      <c r="D45" s="52"/>
      <c r="E45" s="52">
        <f>'Ex. 7 Planned Resources'!AB112</f>
        <v>0</v>
      </c>
      <c r="F45" s="52"/>
      <c r="G45" s="52">
        <f>'Ex. 7 Planned Resources'!AC112</f>
        <v>0</v>
      </c>
      <c r="H45" s="52"/>
      <c r="I45" s="52">
        <f>'Ex. 7 Planned Resources'!AD112</f>
        <v>0</v>
      </c>
    </row>
    <row r="46" spans="1:9" x14ac:dyDescent="0.25">
      <c r="A46" s="1">
        <v>28</v>
      </c>
      <c r="B46" s="5" t="s">
        <v>127</v>
      </c>
      <c r="C46" s="30">
        <f>'Ex. 7 Planned Resources'!AA113</f>
        <v>0</v>
      </c>
      <c r="D46" s="30"/>
      <c r="E46" s="30">
        <f>'Ex. 7 Planned Resources'!AB113</f>
        <v>0</v>
      </c>
      <c r="F46" s="30"/>
      <c r="G46" s="30">
        <f>'Ex. 7 Planned Resources'!AC113</f>
        <v>0</v>
      </c>
      <c r="H46" s="30"/>
      <c r="I46" s="30">
        <f>'Ex. 7 Planned Resources'!AD113</f>
        <v>0</v>
      </c>
    </row>
    <row r="47" spans="1:9" x14ac:dyDescent="0.25">
      <c r="A47" s="1">
        <v>29</v>
      </c>
      <c r="B47" t="s">
        <v>128</v>
      </c>
      <c r="C47" s="96">
        <f>'Ex. 7 Planned Resources'!AA114</f>
        <v>0</v>
      </c>
      <c r="D47" s="52"/>
      <c r="E47" s="96">
        <f>'Ex. 7 Planned Resources'!AB114</f>
        <v>0</v>
      </c>
      <c r="F47" s="52"/>
      <c r="G47" s="96">
        <f>'Ex. 7 Planned Resources'!AC114</f>
        <v>0</v>
      </c>
      <c r="H47" s="52"/>
      <c r="I47" s="96">
        <f>'Ex. 7 Planned Resources'!AD114</f>
        <v>0</v>
      </c>
    </row>
    <row r="48" spans="1:9" x14ac:dyDescent="0.25">
      <c r="A48" s="1">
        <v>30</v>
      </c>
      <c r="B48" s="43" t="s">
        <v>175</v>
      </c>
      <c r="C48" s="30">
        <f>SUM(C44:C47)</f>
        <v>0</v>
      </c>
      <c r="D48" s="30"/>
      <c r="E48" s="30">
        <f>SUM(E44:E47)</f>
        <v>0</v>
      </c>
      <c r="F48" s="30"/>
      <c r="G48" s="30">
        <f>SUM(G44:G47)</f>
        <v>0</v>
      </c>
      <c r="H48" s="30"/>
      <c r="I48" s="30">
        <f>SUM(I44:I47)</f>
        <v>0</v>
      </c>
    </row>
    <row r="49" spans="1:9" ht="15.75" thickBot="1" x14ac:dyDescent="0.3">
      <c r="A49" s="44"/>
      <c r="B49" s="59"/>
      <c r="C49" s="51"/>
      <c r="D49" s="51"/>
      <c r="E49" s="51"/>
      <c r="F49" s="51"/>
      <c r="G49" s="51"/>
      <c r="H49" s="51"/>
      <c r="I49" s="51"/>
    </row>
    <row r="50" spans="1:9" x14ac:dyDescent="0.25">
      <c r="A50" s="58"/>
      <c r="B50" s="57" t="s">
        <v>171</v>
      </c>
      <c r="C50" s="63"/>
      <c r="D50" s="63"/>
      <c r="E50" s="63"/>
      <c r="F50" s="63"/>
      <c r="G50" s="63"/>
      <c r="H50" s="63"/>
      <c r="I50" s="63"/>
    </row>
    <row r="51" spans="1:9" x14ac:dyDescent="0.25">
      <c r="A51" s="1">
        <v>31</v>
      </c>
      <c r="B51" s="5" t="s">
        <v>125</v>
      </c>
      <c r="C51" s="30">
        <f>'Ex. 7 Planned Resources'!AF111</f>
        <v>0</v>
      </c>
      <c r="D51" s="30"/>
      <c r="E51" s="30">
        <f>'Ex. 7 Planned Resources'!AG111</f>
        <v>0</v>
      </c>
      <c r="F51" s="30"/>
      <c r="G51" s="30">
        <f>'Ex. 7 Planned Resources'!AH111</f>
        <v>0</v>
      </c>
      <c r="H51" s="30"/>
      <c r="I51" s="30">
        <f>'Ex. 7 Planned Resources'!AI111</f>
        <v>0</v>
      </c>
    </row>
    <row r="52" spans="1:9" x14ac:dyDescent="0.25">
      <c r="A52" s="1">
        <v>32</v>
      </c>
      <c r="B52" t="s">
        <v>126</v>
      </c>
      <c r="C52" s="52">
        <f>'Ex. 7 Planned Resources'!AF112</f>
        <v>0</v>
      </c>
      <c r="D52" s="52"/>
      <c r="E52" s="52">
        <f>'Ex. 7 Planned Resources'!AG112</f>
        <v>0</v>
      </c>
      <c r="F52" s="52"/>
      <c r="G52" s="52">
        <f>'Ex. 7 Planned Resources'!AH112</f>
        <v>0</v>
      </c>
      <c r="H52" s="52"/>
      <c r="I52" s="52">
        <f>'Ex. 7 Planned Resources'!AI112</f>
        <v>0</v>
      </c>
    </row>
    <row r="53" spans="1:9" x14ac:dyDescent="0.25">
      <c r="A53" s="1">
        <v>33</v>
      </c>
      <c r="B53" s="5" t="s">
        <v>127</v>
      </c>
      <c r="C53" s="30">
        <f>'Ex. 7 Planned Resources'!AF113</f>
        <v>0</v>
      </c>
      <c r="D53" s="30"/>
      <c r="E53" s="30">
        <f>'Ex. 7 Planned Resources'!AG113</f>
        <v>0</v>
      </c>
      <c r="F53" s="30"/>
      <c r="G53" s="30">
        <f>'Ex. 7 Planned Resources'!AH113</f>
        <v>0</v>
      </c>
      <c r="H53" s="30"/>
      <c r="I53" s="30">
        <f>'Ex. 7 Planned Resources'!AI113</f>
        <v>0</v>
      </c>
    </row>
    <row r="54" spans="1:9" x14ac:dyDescent="0.25">
      <c r="A54" s="1">
        <v>34</v>
      </c>
      <c r="B54" t="s">
        <v>128</v>
      </c>
      <c r="C54" s="96">
        <f>'Ex. 7 Planned Resources'!AF114</f>
        <v>0</v>
      </c>
      <c r="D54" s="52"/>
      <c r="E54" s="96">
        <f>'Ex. 7 Planned Resources'!AG114</f>
        <v>0</v>
      </c>
      <c r="F54" s="52"/>
      <c r="G54" s="96">
        <f>'Ex. 7 Planned Resources'!AH114</f>
        <v>0</v>
      </c>
      <c r="H54" s="52"/>
      <c r="I54" s="96">
        <f>'Ex. 7 Planned Resources'!AI114</f>
        <v>0</v>
      </c>
    </row>
    <row r="55" spans="1:9" x14ac:dyDescent="0.25">
      <c r="A55" s="1">
        <v>35</v>
      </c>
      <c r="B55" s="43" t="s">
        <v>176</v>
      </c>
      <c r="C55" s="30">
        <f>SUM(C51:C54)</f>
        <v>0</v>
      </c>
      <c r="D55" s="30"/>
      <c r="E55" s="30">
        <f>SUM(E51:E54)</f>
        <v>0</v>
      </c>
      <c r="F55" s="30"/>
      <c r="G55" s="30">
        <f>SUM(G51:G54)</f>
        <v>0</v>
      </c>
      <c r="H55" s="30"/>
      <c r="I55" s="30">
        <f>SUM(I51:I54)</f>
        <v>0</v>
      </c>
    </row>
    <row r="56" spans="1:9" ht="15.75" thickBot="1" x14ac:dyDescent="0.3">
      <c r="A56" s="44"/>
      <c r="B56" s="59"/>
      <c r="C56" s="51"/>
      <c r="D56" s="51"/>
      <c r="E56" s="51"/>
      <c r="F56" s="51"/>
      <c r="G56" s="51"/>
      <c r="H56" s="51"/>
      <c r="I56" s="51"/>
    </row>
    <row r="57" spans="1:9" x14ac:dyDescent="0.25">
      <c r="A57" s="58"/>
      <c r="B57" s="57" t="s">
        <v>172</v>
      </c>
      <c r="C57" s="28"/>
      <c r="D57" s="28"/>
      <c r="E57" s="28"/>
      <c r="F57" s="28"/>
      <c r="G57" s="28"/>
      <c r="H57" s="28"/>
      <c r="I57" s="28"/>
    </row>
    <row r="58" spans="1:9" x14ac:dyDescent="0.25">
      <c r="A58" s="1">
        <v>36</v>
      </c>
      <c r="B58" s="5" t="s">
        <v>121</v>
      </c>
      <c r="C58" s="30">
        <f>'Ex. 7 Planned Resources'!AA116</f>
        <v>0</v>
      </c>
      <c r="D58" s="30"/>
      <c r="E58" s="30">
        <f>'Ex. 7 Planned Resources'!AB116</f>
        <v>0</v>
      </c>
      <c r="F58" s="30"/>
      <c r="G58" s="30">
        <f>'Ex. 7 Planned Resources'!AC116</f>
        <v>0</v>
      </c>
      <c r="H58" s="30"/>
      <c r="I58" s="30">
        <f>'Ex. 7 Planned Resources'!AD116</f>
        <v>0</v>
      </c>
    </row>
    <row r="59" spans="1:9" x14ac:dyDescent="0.25">
      <c r="A59" s="1">
        <v>37</v>
      </c>
      <c r="B59" t="s">
        <v>122</v>
      </c>
      <c r="C59" s="52">
        <f>'Ex. 7 Planned Resources'!AA117</f>
        <v>0</v>
      </c>
      <c r="D59" s="52"/>
      <c r="E59" s="52">
        <f>'Ex. 7 Planned Resources'!AB117</f>
        <v>0</v>
      </c>
      <c r="F59" s="52"/>
      <c r="G59" s="52">
        <f>'Ex. 7 Planned Resources'!AC117</f>
        <v>0</v>
      </c>
      <c r="H59" s="52"/>
      <c r="I59" s="52">
        <f>'Ex. 7 Planned Resources'!AD117</f>
        <v>0</v>
      </c>
    </row>
    <row r="60" spans="1:9" x14ac:dyDescent="0.25">
      <c r="A60" s="1">
        <v>38</v>
      </c>
      <c r="B60" s="5" t="s">
        <v>123</v>
      </c>
      <c r="C60" s="30">
        <f>'Ex. 7 Planned Resources'!AA118</f>
        <v>0</v>
      </c>
      <c r="D60" s="33"/>
      <c r="E60" s="30">
        <f>'Ex. 7 Planned Resources'!AB118</f>
        <v>0</v>
      </c>
      <c r="F60" s="33"/>
      <c r="G60" s="30">
        <f>'Ex. 7 Planned Resources'!AC118</f>
        <v>0</v>
      </c>
      <c r="H60" s="33"/>
      <c r="I60" s="30">
        <f>'Ex. 7 Planned Resources'!AD118</f>
        <v>0</v>
      </c>
    </row>
    <row r="61" spans="1:9" x14ac:dyDescent="0.25">
      <c r="A61" s="1">
        <v>39</v>
      </c>
      <c r="B61" t="s">
        <v>124</v>
      </c>
      <c r="C61" s="52">
        <f>'Ex. 7 Planned Resources'!AA119</f>
        <v>0</v>
      </c>
      <c r="D61" s="53"/>
      <c r="E61" s="52">
        <f>'Ex. 7 Planned Resources'!AB119</f>
        <v>0</v>
      </c>
      <c r="F61" s="53"/>
      <c r="G61" s="52">
        <f>'Ex. 7 Planned Resources'!AC119</f>
        <v>0</v>
      </c>
      <c r="H61" s="53"/>
      <c r="I61" s="52">
        <f>'Ex. 7 Planned Resources'!AD119</f>
        <v>0</v>
      </c>
    </row>
    <row r="62" spans="1:9" x14ac:dyDescent="0.25">
      <c r="A62" s="1">
        <v>40</v>
      </c>
      <c r="B62" s="5" t="s">
        <v>94</v>
      </c>
      <c r="C62" s="30">
        <f>'Ex. 7 Planned Resources'!AA120</f>
        <v>0</v>
      </c>
      <c r="D62" s="33"/>
      <c r="E62" s="30">
        <f>'Ex. 7 Planned Resources'!AB120</f>
        <v>0</v>
      </c>
      <c r="F62" s="33"/>
      <c r="G62" s="30">
        <f>'Ex. 7 Planned Resources'!AC120</f>
        <v>0</v>
      </c>
      <c r="H62" s="33"/>
      <c r="I62" s="30">
        <f>'Ex. 7 Planned Resources'!AD120</f>
        <v>0</v>
      </c>
    </row>
    <row r="63" spans="1:9" x14ac:dyDescent="0.25">
      <c r="A63" s="1">
        <v>41</v>
      </c>
      <c r="B63" t="s">
        <v>95</v>
      </c>
      <c r="C63" s="96">
        <f>'Ex. 7 Planned Resources'!AA121</f>
        <v>0</v>
      </c>
      <c r="D63" s="53"/>
      <c r="E63" s="96">
        <f>'Ex. 7 Planned Resources'!AB121</f>
        <v>0</v>
      </c>
      <c r="F63" s="53"/>
      <c r="G63" s="96">
        <f>'Ex. 7 Planned Resources'!AC121</f>
        <v>0</v>
      </c>
      <c r="H63" s="53"/>
      <c r="I63" s="96">
        <f>'Ex. 7 Planned Resources'!AD121</f>
        <v>0</v>
      </c>
    </row>
    <row r="64" spans="1:9" x14ac:dyDescent="0.25">
      <c r="A64" s="1">
        <v>42</v>
      </c>
      <c r="B64" s="43" t="s">
        <v>177</v>
      </c>
      <c r="C64" s="30">
        <f>SUM(C58:C63)</f>
        <v>0</v>
      </c>
      <c r="D64" s="33"/>
      <c r="E64" s="30">
        <f>SUM(E58:E63)</f>
        <v>0</v>
      </c>
      <c r="F64" s="33"/>
      <c r="G64" s="30">
        <f>SUM(G58:G63)</f>
        <v>0</v>
      </c>
      <c r="H64" s="33"/>
      <c r="I64" s="30">
        <f>SUM(I58:I63)</f>
        <v>0</v>
      </c>
    </row>
    <row r="65" spans="1:9" ht="15.75" thickBot="1" x14ac:dyDescent="0.3">
      <c r="A65" s="44"/>
      <c r="B65" s="59"/>
      <c r="C65" s="51"/>
      <c r="D65" s="51"/>
      <c r="E65" s="51"/>
      <c r="F65" s="51"/>
      <c r="G65" s="51"/>
      <c r="H65" s="51"/>
      <c r="I65" s="51"/>
    </row>
    <row r="66" spans="1:9" x14ac:dyDescent="0.25">
      <c r="A66" s="58"/>
      <c r="B66" s="57" t="s">
        <v>79</v>
      </c>
      <c r="C66" s="28"/>
      <c r="D66" s="28"/>
      <c r="E66" s="28"/>
      <c r="F66" s="28"/>
      <c r="G66" s="28"/>
      <c r="H66" s="28"/>
      <c r="I66" s="28"/>
    </row>
    <row r="67" spans="1:9" x14ac:dyDescent="0.25">
      <c r="A67" s="1">
        <v>43</v>
      </c>
      <c r="B67" s="5" t="s">
        <v>139</v>
      </c>
      <c r="C67" s="30"/>
      <c r="D67" s="33"/>
      <c r="E67" s="30"/>
      <c r="F67" s="33"/>
      <c r="G67" s="30"/>
      <c r="H67" s="33"/>
      <c r="I67" s="30"/>
    </row>
    <row r="68" spans="1:9" x14ac:dyDescent="0.25">
      <c r="A68" s="1">
        <v>44</v>
      </c>
      <c r="B68" t="s">
        <v>140</v>
      </c>
      <c r="C68" s="52"/>
      <c r="D68" s="53"/>
      <c r="E68" s="52"/>
      <c r="F68" s="53"/>
      <c r="G68" s="52"/>
      <c r="H68" s="53"/>
      <c r="I68" s="52"/>
    </row>
    <row r="69" spans="1:9" x14ac:dyDescent="0.25">
      <c r="A69" s="1">
        <v>45</v>
      </c>
      <c r="B69" s="5" t="s">
        <v>99</v>
      </c>
      <c r="C69" s="55">
        <f>'Ex. 4 Demand Response'!J22</f>
        <v>0</v>
      </c>
      <c r="D69" s="37"/>
      <c r="E69" s="55">
        <f>'Ex. 4 Demand Response'!J37</f>
        <v>0</v>
      </c>
      <c r="F69" s="37"/>
      <c r="G69" s="55">
        <f>'Ex. 4 Demand Response'!J52</f>
        <v>0</v>
      </c>
      <c r="H69" s="37"/>
      <c r="I69" s="55">
        <f>'Ex. 4 Demand Response'!J67</f>
        <v>0</v>
      </c>
    </row>
    <row r="70" spans="1:9" x14ac:dyDescent="0.25">
      <c r="A70" s="1">
        <v>46</v>
      </c>
      <c r="B70" s="6" t="s">
        <v>184</v>
      </c>
      <c r="C70" s="54">
        <f>C67+C69</f>
        <v>0</v>
      </c>
      <c r="D70" s="54"/>
      <c r="E70" s="54">
        <f>E67+E69</f>
        <v>0</v>
      </c>
      <c r="F70" s="54"/>
      <c r="G70" s="54">
        <f>G67+G69</f>
        <v>0</v>
      </c>
      <c r="H70" s="54"/>
      <c r="I70" s="54">
        <f>I67+I69</f>
        <v>0</v>
      </c>
    </row>
    <row r="71" spans="1:9" x14ac:dyDescent="0.25">
      <c r="A71" s="1">
        <v>47</v>
      </c>
      <c r="B71" s="43" t="s">
        <v>174</v>
      </c>
      <c r="C71" s="37">
        <f>C68</f>
        <v>0</v>
      </c>
      <c r="D71" s="37"/>
      <c r="E71" s="37">
        <f>E68</f>
        <v>0</v>
      </c>
      <c r="F71" s="37"/>
      <c r="G71" s="37">
        <f>G68</f>
        <v>0</v>
      </c>
      <c r="H71" s="37"/>
      <c r="I71" s="37">
        <f>I68</f>
        <v>0</v>
      </c>
    </row>
    <row r="72" spans="1:9" ht="15.75" thickBot="1" x14ac:dyDescent="0.3">
      <c r="A72" s="44"/>
      <c r="B72" s="46"/>
      <c r="C72" s="70"/>
      <c r="D72" s="70"/>
      <c r="E72" s="70"/>
      <c r="F72" s="70"/>
      <c r="G72" s="70"/>
      <c r="H72" s="70"/>
      <c r="I72" s="70"/>
    </row>
    <row r="73" spans="1:9" x14ac:dyDescent="0.25">
      <c r="A73" s="60"/>
      <c r="B73" s="61" t="s">
        <v>169</v>
      </c>
      <c r="C73" s="71"/>
      <c r="D73" s="71"/>
      <c r="E73" s="71"/>
      <c r="F73" s="71"/>
      <c r="G73" s="71"/>
      <c r="H73" s="71"/>
      <c r="I73" s="71"/>
    </row>
    <row r="74" spans="1:9" x14ac:dyDescent="0.25">
      <c r="A74" s="1">
        <v>48</v>
      </c>
      <c r="B74" s="43" t="s">
        <v>85</v>
      </c>
      <c r="C74" s="37">
        <f>'Ex. 8 Transmission Limitations'!D21</f>
        <v>0</v>
      </c>
      <c r="D74" s="37"/>
      <c r="E74" s="37">
        <f>'Ex. 8 Transmission Limitations'!E21</f>
        <v>0</v>
      </c>
      <c r="F74" s="37"/>
      <c r="G74" s="37">
        <f>'Ex. 8 Transmission Limitations'!F21</f>
        <v>0</v>
      </c>
      <c r="H74" s="37"/>
      <c r="I74" s="37">
        <f>'Ex. 8 Transmission Limitations'!G21</f>
        <v>0</v>
      </c>
    </row>
    <row r="75" spans="1:9" ht="15.75" thickBot="1" x14ac:dyDescent="0.3">
      <c r="A75" s="44"/>
      <c r="B75" s="59"/>
      <c r="C75" s="51"/>
      <c r="D75" s="51"/>
      <c r="E75" s="51"/>
      <c r="F75" s="51"/>
      <c r="G75" s="51"/>
      <c r="H75" s="51"/>
      <c r="I75" s="51"/>
    </row>
    <row r="76" spans="1:9" x14ac:dyDescent="0.25">
      <c r="A76" s="58"/>
      <c r="B76" s="57" t="s">
        <v>81</v>
      </c>
      <c r="C76" s="28"/>
      <c r="D76" s="28"/>
      <c r="E76" s="28"/>
      <c r="F76" s="28"/>
      <c r="G76" s="28"/>
      <c r="H76" s="28"/>
      <c r="I76" s="28"/>
    </row>
    <row r="77" spans="1:9" x14ac:dyDescent="0.25">
      <c r="A77" s="1">
        <v>49</v>
      </c>
      <c r="B77" s="5" t="s">
        <v>141</v>
      </c>
      <c r="C77" s="37">
        <f>C25+C41+C70</f>
        <v>0</v>
      </c>
      <c r="D77" s="37"/>
      <c r="E77" s="37">
        <f>E25+E41+E70</f>
        <v>0</v>
      </c>
      <c r="F77" s="37"/>
      <c r="G77" s="37">
        <f>G25+G41+G70</f>
        <v>0</v>
      </c>
      <c r="H77" s="37"/>
      <c r="I77" s="37">
        <f>I25+I41+I70</f>
        <v>0</v>
      </c>
    </row>
    <row r="78" spans="1:9" x14ac:dyDescent="0.25">
      <c r="A78" s="1">
        <v>50</v>
      </c>
      <c r="B78" t="s">
        <v>180</v>
      </c>
      <c r="C78" s="72">
        <f>C32+C74</f>
        <v>0</v>
      </c>
      <c r="D78" s="54"/>
      <c r="E78" s="72">
        <f>E32+E74</f>
        <v>0</v>
      </c>
      <c r="F78" s="54"/>
      <c r="G78" s="72">
        <f>G32+G74</f>
        <v>0</v>
      </c>
      <c r="H78" s="54"/>
      <c r="I78" s="72">
        <f>I32+I74</f>
        <v>0</v>
      </c>
    </row>
    <row r="79" spans="1:9" x14ac:dyDescent="0.25">
      <c r="A79" s="1">
        <v>51</v>
      </c>
      <c r="B79" s="43" t="s">
        <v>181</v>
      </c>
      <c r="C79" s="30">
        <f>C77-C78</f>
        <v>0</v>
      </c>
      <c r="D79" s="33"/>
      <c r="E79" s="30">
        <f>E77-E78</f>
        <v>0</v>
      </c>
      <c r="F79" s="33"/>
      <c r="G79" s="30">
        <f>G77-G78</f>
        <v>0</v>
      </c>
      <c r="H79" s="33"/>
      <c r="I79" s="30">
        <f>I77-I78</f>
        <v>0</v>
      </c>
    </row>
    <row r="80" spans="1:9" x14ac:dyDescent="0.25">
      <c r="A80" s="1">
        <v>52</v>
      </c>
      <c r="B80" t="s">
        <v>82</v>
      </c>
      <c r="C80" s="72">
        <f>C18</f>
        <v>0</v>
      </c>
      <c r="D80" s="54"/>
      <c r="E80" s="72">
        <f>E18</f>
        <v>0</v>
      </c>
      <c r="F80" s="54"/>
      <c r="G80" s="72">
        <f>G18</f>
        <v>0</v>
      </c>
      <c r="H80" s="54"/>
      <c r="I80" s="72">
        <f>I18</f>
        <v>0</v>
      </c>
    </row>
    <row r="81" spans="1:9" x14ac:dyDescent="0.25">
      <c r="A81" s="1">
        <v>53</v>
      </c>
      <c r="B81" s="43" t="s">
        <v>182</v>
      </c>
      <c r="C81" s="27">
        <f>C79-C80</f>
        <v>0</v>
      </c>
      <c r="D81" s="27"/>
      <c r="E81" s="27">
        <f>E79-E80</f>
        <v>0</v>
      </c>
      <c r="F81" s="27"/>
      <c r="G81" s="27">
        <f>G79-G80</f>
        <v>0</v>
      </c>
      <c r="H81" s="27"/>
      <c r="I81" s="27">
        <f>I79-I80</f>
        <v>0</v>
      </c>
    </row>
    <row r="82" spans="1:9" x14ac:dyDescent="0.25">
      <c r="A82" s="1">
        <v>54</v>
      </c>
      <c r="B82" t="s">
        <v>179</v>
      </c>
      <c r="C82" s="26">
        <f>C48+C64+C71</f>
        <v>0</v>
      </c>
      <c r="E82" s="26">
        <f>E48+E64+E71</f>
        <v>0</v>
      </c>
      <c r="G82" s="26">
        <f>G48+G64+G71</f>
        <v>0</v>
      </c>
      <c r="I82" s="26">
        <f>I48+I64+I71</f>
        <v>0</v>
      </c>
    </row>
    <row r="83" spans="1:9" x14ac:dyDescent="0.25">
      <c r="A83" s="1">
        <v>55</v>
      </c>
      <c r="B83" s="5" t="s">
        <v>178</v>
      </c>
      <c r="C83" s="97">
        <f>C55</f>
        <v>0</v>
      </c>
      <c r="D83" s="5"/>
      <c r="E83" s="97">
        <f>E55</f>
        <v>0</v>
      </c>
      <c r="F83" s="5"/>
      <c r="G83" s="97">
        <f>G55</f>
        <v>0</v>
      </c>
      <c r="H83" s="5"/>
      <c r="I83" s="97">
        <f>I55</f>
        <v>0</v>
      </c>
    </row>
    <row r="84" spans="1:9" x14ac:dyDescent="0.25">
      <c r="A84" s="1">
        <v>56</v>
      </c>
      <c r="B84" s="6" t="s">
        <v>183</v>
      </c>
      <c r="C84" s="26">
        <f>C81+C82-C83</f>
        <v>0</v>
      </c>
      <c r="E84" s="26">
        <f>E81+E82-E83</f>
        <v>0</v>
      </c>
      <c r="G84" s="26">
        <f>G81+G82-G83</f>
        <v>0</v>
      </c>
      <c r="I84" s="26">
        <f>I81+I82-I83</f>
        <v>0</v>
      </c>
    </row>
    <row r="86" spans="1:9" x14ac:dyDescent="0.25">
      <c r="B86" s="6" t="s">
        <v>13</v>
      </c>
    </row>
    <row r="87" spans="1:9" x14ac:dyDescent="0.25">
      <c r="B87" t="s">
        <v>120</v>
      </c>
    </row>
  </sheetData>
  <mergeCells count="1">
    <mergeCell ref="B6:I6"/>
  </mergeCells>
  <conditionalFormatting sqref="C17:C18 E17:E18 G17:G18 I17:I18 C67:C68 E67:E68 G67:G68 I67:I68">
    <cfRule type="containsBlanks" dxfId="0" priority="2">
      <formula>LEN(TRIM(C17))=0</formula>
    </cfRule>
  </conditionalFormatting>
  <dataValidations disablePrompts="1" count="2">
    <dataValidation type="list" allowBlank="1" showInputMessage="1" showErrorMessage="1" sqref="K4" xr:uid="{F7121885-73A2-40F1-93A8-0E62910AFCDD}">
      <formula1>$N$1:$N$5</formula1>
    </dataValidation>
    <dataValidation type="list" allowBlank="1" showInputMessage="1" showErrorMessage="1" sqref="K2" xr:uid="{2B6639F0-85C6-4B6F-84E7-4D4AFD29C88E}">
      <formula1>$M$1:$M$3</formula1>
    </dataValidation>
  </dataValidations>
  <pageMargins left="0.7" right="0.7" top="0.75" bottom="0.75" header="0.3" footer="0.3"/>
  <pageSetup scale="65" fitToHeight="0" orientation="landscape" r:id="rId1"/>
  <ignoredErrors>
    <ignoredError sqref="C80 E80 G80 I8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68556-5809-4460-A511-690E075ED790}">
  <sheetPr>
    <pageSetUpPr fitToPage="1"/>
  </sheetPr>
  <dimension ref="A1:U74"/>
  <sheetViews>
    <sheetView zoomScaleNormal="100" workbookViewId="0"/>
  </sheetViews>
  <sheetFormatPr defaultRowHeight="15" x14ac:dyDescent="0.25"/>
  <cols>
    <col min="1" max="1" width="4.7109375" bestFit="1" customWidth="1"/>
    <col min="2" max="2" width="31.7109375" bestFit="1" customWidth="1"/>
    <col min="3" max="3" width="22.140625" bestFit="1" customWidth="1"/>
    <col min="4" max="4" width="14.85546875" bestFit="1" customWidth="1"/>
    <col min="5" max="5" width="2.28515625" customWidth="1"/>
    <col min="6" max="6" width="15.42578125" bestFit="1" customWidth="1"/>
    <col min="7" max="7" width="2.28515625" customWidth="1"/>
    <col min="8" max="8" width="21" bestFit="1" customWidth="1"/>
    <col min="9" max="9" width="2.28515625" customWidth="1"/>
    <col min="10" max="10" width="15.42578125" bestFit="1" customWidth="1"/>
    <col min="11" max="12" width="18.140625" bestFit="1" customWidth="1"/>
  </cols>
  <sheetData>
    <row r="1" spans="1:21" x14ac:dyDescent="0.25">
      <c r="A1" s="99" t="str">
        <f>'Ex. 1 Actual Demand'!A1</f>
        <v>SRM Reporting Template Revision Date: 12/2/2025</v>
      </c>
      <c r="I1" s="2"/>
      <c r="J1" s="2" t="s">
        <v>0</v>
      </c>
      <c r="M1" s="79"/>
      <c r="N1" s="74" t="s">
        <v>114</v>
      </c>
      <c r="O1" s="74" t="s">
        <v>116</v>
      </c>
    </row>
    <row r="2" spans="1:21" x14ac:dyDescent="0.25">
      <c r="J2" s="2" t="s">
        <v>113</v>
      </c>
      <c r="M2" s="79"/>
      <c r="N2" s="74" t="s">
        <v>115</v>
      </c>
      <c r="O2" s="74" t="s">
        <v>117</v>
      </c>
    </row>
    <row r="3" spans="1:21" x14ac:dyDescent="0.25">
      <c r="J3" s="2" t="s">
        <v>111</v>
      </c>
      <c r="K3" s="75"/>
      <c r="M3" s="79"/>
      <c r="N3" s="74"/>
      <c r="O3" s="74" t="s">
        <v>118</v>
      </c>
    </row>
    <row r="4" spans="1:21" x14ac:dyDescent="0.25">
      <c r="J4" s="2" t="s">
        <v>1</v>
      </c>
      <c r="M4" s="79"/>
      <c r="N4" s="74"/>
      <c r="O4" s="74" t="s">
        <v>119</v>
      </c>
    </row>
    <row r="5" spans="1:21" x14ac:dyDescent="0.25">
      <c r="A5" s="1"/>
      <c r="B5" s="1"/>
      <c r="C5" s="1"/>
      <c r="D5" s="1"/>
      <c r="E5" s="1"/>
      <c r="F5" s="1"/>
      <c r="G5" s="1"/>
      <c r="H5" s="1"/>
      <c r="J5" s="2" t="s">
        <v>20</v>
      </c>
      <c r="K5" s="12" t="s">
        <v>19</v>
      </c>
      <c r="M5" s="1"/>
      <c r="N5" s="78"/>
      <c r="O5" s="78"/>
      <c r="P5" s="1"/>
      <c r="Q5" s="1"/>
    </row>
    <row r="6" spans="1:21" ht="18.75" x14ac:dyDescent="0.3">
      <c r="B6" s="100" t="s">
        <v>96</v>
      </c>
      <c r="C6" s="100"/>
      <c r="D6" s="100"/>
      <c r="E6" s="100"/>
      <c r="F6" s="100"/>
      <c r="G6" s="100"/>
      <c r="H6" s="100"/>
      <c r="I6" s="100"/>
      <c r="J6" s="100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18.75" x14ac:dyDescent="0.3">
      <c r="B7" s="73"/>
      <c r="C7" s="73"/>
      <c r="D7" s="73"/>
      <c r="E7" s="73"/>
      <c r="F7" s="73"/>
      <c r="G7" s="73"/>
      <c r="H7" s="73"/>
      <c r="I7" s="73"/>
      <c r="J7" s="73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 x14ac:dyDescent="0.25">
      <c r="A8" s="1"/>
      <c r="B8" s="1" t="s">
        <v>3</v>
      </c>
      <c r="C8" s="1" t="s">
        <v>4</v>
      </c>
      <c r="D8" s="1" t="s">
        <v>5</v>
      </c>
      <c r="E8" s="1"/>
      <c r="F8" s="1" t="s">
        <v>6</v>
      </c>
      <c r="G8" s="1"/>
      <c r="H8" s="1" t="s">
        <v>7</v>
      </c>
      <c r="I8" s="1"/>
      <c r="J8" s="1" t="s">
        <v>8</v>
      </c>
    </row>
    <row r="9" spans="1:21" ht="30.75" thickBot="1" x14ac:dyDescent="0.3">
      <c r="A9" s="7" t="s">
        <v>12</v>
      </c>
      <c r="B9" s="38" t="s">
        <v>97</v>
      </c>
      <c r="C9" s="39" t="s">
        <v>80</v>
      </c>
      <c r="D9" s="39" t="s">
        <v>72</v>
      </c>
      <c r="E9" s="38"/>
      <c r="F9" s="39" t="s">
        <v>98</v>
      </c>
      <c r="G9" s="38"/>
      <c r="H9" s="39" t="s">
        <v>59</v>
      </c>
      <c r="I9" s="38"/>
      <c r="J9" s="39" t="s">
        <v>74</v>
      </c>
    </row>
    <row r="10" spans="1:21" ht="15.75" thickTop="1" x14ac:dyDescent="0.25">
      <c r="A10" s="58"/>
      <c r="B10" s="57" t="str">
        <f>IF(ISBLANK($K$3),"PY 20__-20__",IF(AND($K$4="Winter",$K$2="SPP"),"PY " &amp; $K$3-1 &amp; "-" &amp; $K$3,"PY " &amp; $K$3 &amp; "-" &amp; $K$3+1))</f>
        <v>PY 20__-20__</v>
      </c>
      <c r="C10" s="57"/>
      <c r="D10" s="57"/>
      <c r="E10" s="56"/>
      <c r="F10" s="67"/>
      <c r="G10" s="67"/>
      <c r="H10" s="67"/>
      <c r="I10" s="67"/>
      <c r="J10" s="67"/>
    </row>
    <row r="11" spans="1:21" x14ac:dyDescent="0.25">
      <c r="A11" s="1">
        <v>1</v>
      </c>
      <c r="B11" s="93"/>
      <c r="C11" s="5"/>
      <c r="D11" s="5"/>
      <c r="E11" s="5"/>
      <c r="F11" s="41"/>
      <c r="G11" s="41"/>
      <c r="H11" s="41"/>
      <c r="I11" s="41"/>
      <c r="J11" s="41">
        <f t="shared" ref="J11:J20" si="0">F11+H11</f>
        <v>0</v>
      </c>
    </row>
    <row r="12" spans="1:21" x14ac:dyDescent="0.25">
      <c r="A12" s="1">
        <f t="shared" ref="A12:A17" si="1">A11+1</f>
        <v>2</v>
      </c>
      <c r="B12" s="94"/>
      <c r="F12" s="42"/>
      <c r="G12" s="42"/>
      <c r="H12" s="42"/>
      <c r="I12" s="42"/>
      <c r="J12" s="42">
        <f t="shared" si="0"/>
        <v>0</v>
      </c>
    </row>
    <row r="13" spans="1:21" x14ac:dyDescent="0.25">
      <c r="A13" s="1">
        <f t="shared" si="1"/>
        <v>3</v>
      </c>
      <c r="B13" s="93"/>
      <c r="C13" s="5"/>
      <c r="D13" s="5"/>
      <c r="E13" s="5"/>
      <c r="F13" s="41"/>
      <c r="G13" s="41"/>
      <c r="H13" s="41"/>
      <c r="I13" s="41"/>
      <c r="J13" s="41">
        <f t="shared" si="0"/>
        <v>0</v>
      </c>
    </row>
    <row r="14" spans="1:21" x14ac:dyDescent="0.25">
      <c r="A14" s="1">
        <f t="shared" si="1"/>
        <v>4</v>
      </c>
      <c r="B14" s="94"/>
      <c r="F14" s="42"/>
      <c r="G14" s="42"/>
      <c r="H14" s="42"/>
      <c r="I14" s="42"/>
      <c r="J14" s="42">
        <f t="shared" si="0"/>
        <v>0</v>
      </c>
    </row>
    <row r="15" spans="1:21" x14ac:dyDescent="0.25">
      <c r="A15" s="1">
        <f t="shared" si="1"/>
        <v>5</v>
      </c>
      <c r="B15" s="93"/>
      <c r="C15" s="5"/>
      <c r="D15" s="5"/>
      <c r="E15" s="5"/>
      <c r="F15" s="41"/>
      <c r="G15" s="41"/>
      <c r="H15" s="41"/>
      <c r="I15" s="41"/>
      <c r="J15" s="41">
        <f t="shared" si="0"/>
        <v>0</v>
      </c>
    </row>
    <row r="16" spans="1:21" x14ac:dyDescent="0.25">
      <c r="A16" s="1">
        <f t="shared" si="1"/>
        <v>6</v>
      </c>
      <c r="B16" s="94"/>
      <c r="F16" s="42"/>
      <c r="G16" s="42"/>
      <c r="H16" s="42"/>
      <c r="I16" s="42"/>
      <c r="J16" s="42">
        <f t="shared" si="0"/>
        <v>0</v>
      </c>
    </row>
    <row r="17" spans="1:15" x14ac:dyDescent="0.25">
      <c r="A17" s="1">
        <f t="shared" si="1"/>
        <v>7</v>
      </c>
      <c r="B17" s="93"/>
      <c r="C17" s="5"/>
      <c r="D17" s="5"/>
      <c r="E17" s="5"/>
      <c r="F17" s="41"/>
      <c r="G17" s="41"/>
      <c r="H17" s="41"/>
      <c r="I17" s="41"/>
      <c r="J17" s="41">
        <f t="shared" si="0"/>
        <v>0</v>
      </c>
    </row>
    <row r="18" spans="1:15" x14ac:dyDescent="0.25">
      <c r="A18" s="1">
        <f t="shared" ref="A18" si="2">A17+1</f>
        <v>8</v>
      </c>
      <c r="B18" s="94"/>
      <c r="F18" s="42"/>
      <c r="G18" s="42"/>
      <c r="H18" s="42"/>
      <c r="I18" s="42"/>
      <c r="J18" s="42">
        <f t="shared" si="0"/>
        <v>0</v>
      </c>
    </row>
    <row r="19" spans="1:15" x14ac:dyDescent="0.25">
      <c r="A19" s="1">
        <v>9</v>
      </c>
      <c r="B19" s="93"/>
      <c r="C19" s="5"/>
      <c r="D19" s="5"/>
      <c r="E19" s="5"/>
      <c r="F19" s="41"/>
      <c r="G19" s="41"/>
      <c r="H19" s="41"/>
      <c r="I19" s="41"/>
      <c r="J19" s="41">
        <f t="shared" si="0"/>
        <v>0</v>
      </c>
    </row>
    <row r="20" spans="1:15" x14ac:dyDescent="0.25">
      <c r="A20" s="1">
        <v>10</v>
      </c>
      <c r="B20" s="94"/>
      <c r="F20" s="42"/>
      <c r="G20" s="42"/>
      <c r="H20" s="42"/>
      <c r="I20" s="42"/>
      <c r="J20" s="42">
        <f t="shared" si="0"/>
        <v>0</v>
      </c>
    </row>
    <row r="21" spans="1:15" x14ac:dyDescent="0.25">
      <c r="A21" s="1"/>
      <c r="B21" s="103" t="s">
        <v>137</v>
      </c>
      <c r="C21" s="103"/>
      <c r="D21" s="103"/>
      <c r="E21" s="103"/>
      <c r="F21" s="103"/>
      <c r="G21" s="103"/>
      <c r="H21" s="103"/>
      <c r="I21" s="42"/>
      <c r="J21" s="48">
        <f>SUMIF(C11:C20,"Y",J11:J20)</f>
        <v>0</v>
      </c>
    </row>
    <row r="22" spans="1:15" x14ac:dyDescent="0.25">
      <c r="A22" s="1"/>
      <c r="B22" s="103" t="s">
        <v>73</v>
      </c>
      <c r="C22" s="103"/>
      <c r="D22" s="103"/>
      <c r="E22" s="103"/>
      <c r="F22" s="103"/>
      <c r="G22" s="103"/>
      <c r="H22" s="103"/>
      <c r="I22" s="42"/>
      <c r="J22" s="67">
        <f>SUMIF(C11:C20,"N",J11:J20)</f>
        <v>0</v>
      </c>
    </row>
    <row r="23" spans="1:15" x14ac:dyDescent="0.25">
      <c r="A23" s="1"/>
      <c r="B23" s="102" t="s">
        <v>74</v>
      </c>
      <c r="C23" s="102"/>
      <c r="D23" s="102"/>
      <c r="E23" s="102"/>
      <c r="F23" s="102"/>
      <c r="G23" s="102"/>
      <c r="H23" s="102"/>
      <c r="I23" s="6"/>
      <c r="J23" s="69">
        <f>SUM(J11:J18)</f>
        <v>0</v>
      </c>
      <c r="O23" t="s">
        <v>75</v>
      </c>
    </row>
    <row r="24" spans="1:15" ht="15.75" thickBot="1" x14ac:dyDescent="0.3">
      <c r="A24" s="44"/>
      <c r="B24" s="45"/>
      <c r="C24" s="45"/>
      <c r="D24" s="45"/>
      <c r="E24" s="45"/>
      <c r="F24" s="45"/>
      <c r="G24" s="45"/>
      <c r="H24" s="45"/>
      <c r="I24" s="46"/>
      <c r="J24" s="47"/>
    </row>
    <row r="25" spans="1:15" x14ac:dyDescent="0.25">
      <c r="A25" s="60"/>
      <c r="B25" s="61" t="str">
        <f>IF(ISBLANK($K$3),"PY 20__-20__",IF(AND($K$4="Winter",$K$2="SPP"),"PY " &amp; $K$3 &amp; "-" &amp; $K$3+1,"PY " &amp; $K$3+1 &amp; "-" &amp; $K$3+2))</f>
        <v>PY 20__-20__</v>
      </c>
      <c r="C25" s="61"/>
      <c r="D25" s="61"/>
      <c r="E25" s="62"/>
      <c r="F25" s="68"/>
      <c r="G25" s="68"/>
      <c r="H25" s="68"/>
      <c r="I25" s="68"/>
      <c r="J25" s="68"/>
    </row>
    <row r="26" spans="1:15" x14ac:dyDescent="0.25">
      <c r="A26" s="1">
        <f>A20+1</f>
        <v>11</v>
      </c>
      <c r="B26" s="93"/>
      <c r="C26" s="5"/>
      <c r="D26" s="5"/>
      <c r="E26" s="5"/>
      <c r="F26" s="41"/>
      <c r="G26" s="41"/>
      <c r="H26" s="41"/>
      <c r="I26" s="41"/>
      <c r="J26" s="41">
        <f t="shared" ref="J26:J35" si="3">F26+H26</f>
        <v>0</v>
      </c>
    </row>
    <row r="27" spans="1:15" x14ac:dyDescent="0.25">
      <c r="A27" s="1">
        <f>A26+1</f>
        <v>12</v>
      </c>
      <c r="B27" s="94"/>
      <c r="F27" s="42"/>
      <c r="G27" s="42"/>
      <c r="H27" s="42"/>
      <c r="I27" s="42"/>
      <c r="J27" s="42">
        <f t="shared" si="3"/>
        <v>0</v>
      </c>
    </row>
    <row r="28" spans="1:15" x14ac:dyDescent="0.25">
      <c r="A28" s="1">
        <f t="shared" ref="A28:A35" si="4">A27+1</f>
        <v>13</v>
      </c>
      <c r="B28" s="93"/>
      <c r="C28" s="5"/>
      <c r="D28" s="5"/>
      <c r="E28" s="5"/>
      <c r="F28" s="41"/>
      <c r="G28" s="41"/>
      <c r="H28" s="41"/>
      <c r="I28" s="41"/>
      <c r="J28" s="41">
        <f t="shared" si="3"/>
        <v>0</v>
      </c>
    </row>
    <row r="29" spans="1:15" x14ac:dyDescent="0.25">
      <c r="A29" s="1">
        <f t="shared" si="4"/>
        <v>14</v>
      </c>
      <c r="B29" s="94"/>
      <c r="F29" s="42"/>
      <c r="G29" s="42"/>
      <c r="H29" s="42"/>
      <c r="I29" s="42"/>
      <c r="J29" s="42">
        <f t="shared" si="3"/>
        <v>0</v>
      </c>
    </row>
    <row r="30" spans="1:15" x14ac:dyDescent="0.25">
      <c r="A30" s="1">
        <f t="shared" si="4"/>
        <v>15</v>
      </c>
      <c r="B30" s="93"/>
      <c r="C30" s="5"/>
      <c r="D30" s="5"/>
      <c r="E30" s="5"/>
      <c r="F30" s="41"/>
      <c r="G30" s="41"/>
      <c r="H30" s="41"/>
      <c r="I30" s="41"/>
      <c r="J30" s="41">
        <f t="shared" si="3"/>
        <v>0</v>
      </c>
    </row>
    <row r="31" spans="1:15" x14ac:dyDescent="0.25">
      <c r="A31" s="1">
        <f t="shared" si="4"/>
        <v>16</v>
      </c>
      <c r="B31" s="94"/>
      <c r="F31" s="42"/>
      <c r="G31" s="42"/>
      <c r="H31" s="42"/>
      <c r="I31" s="42"/>
      <c r="J31" s="42">
        <f t="shared" si="3"/>
        <v>0</v>
      </c>
    </row>
    <row r="32" spans="1:15" x14ac:dyDescent="0.25">
      <c r="A32" s="1">
        <f t="shared" si="4"/>
        <v>17</v>
      </c>
      <c r="B32" s="93"/>
      <c r="C32" s="5"/>
      <c r="D32" s="5"/>
      <c r="E32" s="5"/>
      <c r="F32" s="41"/>
      <c r="G32" s="41"/>
      <c r="H32" s="41"/>
      <c r="I32" s="41"/>
      <c r="J32" s="41">
        <f t="shared" si="3"/>
        <v>0</v>
      </c>
    </row>
    <row r="33" spans="1:10" x14ac:dyDescent="0.25">
      <c r="A33" s="1">
        <f t="shared" si="4"/>
        <v>18</v>
      </c>
      <c r="B33" s="94"/>
      <c r="F33" s="42"/>
      <c r="G33" s="42"/>
      <c r="H33" s="42"/>
      <c r="I33" s="42"/>
      <c r="J33" s="42">
        <f t="shared" si="3"/>
        <v>0</v>
      </c>
    </row>
    <row r="34" spans="1:10" x14ac:dyDescent="0.25">
      <c r="A34" s="1">
        <f t="shared" si="4"/>
        <v>19</v>
      </c>
      <c r="B34" s="93"/>
      <c r="C34" s="5"/>
      <c r="D34" s="5"/>
      <c r="E34" s="5"/>
      <c r="F34" s="41"/>
      <c r="G34" s="41"/>
      <c r="H34" s="41"/>
      <c r="I34" s="41"/>
      <c r="J34" s="41">
        <f t="shared" si="3"/>
        <v>0</v>
      </c>
    </row>
    <row r="35" spans="1:10" x14ac:dyDescent="0.25">
      <c r="A35" s="1">
        <f t="shared" si="4"/>
        <v>20</v>
      </c>
      <c r="B35" s="94"/>
      <c r="F35" s="42"/>
      <c r="G35" s="42"/>
      <c r="H35" s="42"/>
      <c r="I35" s="42"/>
      <c r="J35" s="42">
        <f t="shared" si="3"/>
        <v>0</v>
      </c>
    </row>
    <row r="36" spans="1:10" x14ac:dyDescent="0.25">
      <c r="A36" s="1"/>
      <c r="B36" s="103" t="s">
        <v>137</v>
      </c>
      <c r="C36" s="103"/>
      <c r="D36" s="103"/>
      <c r="E36" s="103"/>
      <c r="F36" s="103"/>
      <c r="G36" s="103"/>
      <c r="H36" s="103"/>
      <c r="I36" s="42"/>
      <c r="J36" s="48">
        <f>SUMIF(C26:C35,"Y",J26:J35)</f>
        <v>0</v>
      </c>
    </row>
    <row r="37" spans="1:10" x14ac:dyDescent="0.25">
      <c r="A37" s="1"/>
      <c r="B37" s="103" t="s">
        <v>73</v>
      </c>
      <c r="C37" s="103"/>
      <c r="D37" s="103"/>
      <c r="E37" s="103"/>
      <c r="F37" s="103"/>
      <c r="G37" s="103"/>
      <c r="H37" s="103"/>
      <c r="I37" s="42"/>
      <c r="J37" s="67">
        <f>SUMIF(C26:C35,"N",J26:J35)</f>
        <v>0</v>
      </c>
    </row>
    <row r="38" spans="1:10" x14ac:dyDescent="0.25">
      <c r="A38" s="1"/>
      <c r="B38" s="102" t="s">
        <v>74</v>
      </c>
      <c r="C38" s="102"/>
      <c r="D38" s="102"/>
      <c r="E38" s="102"/>
      <c r="F38" s="102"/>
      <c r="G38" s="102"/>
      <c r="H38" s="102"/>
      <c r="I38" s="42"/>
      <c r="J38" s="69">
        <f>SUM(J26:J35)</f>
        <v>0</v>
      </c>
    </row>
    <row r="39" spans="1:10" ht="15.75" thickBot="1" x14ac:dyDescent="0.3">
      <c r="A39" s="44"/>
      <c r="B39" s="45"/>
      <c r="C39" s="45"/>
      <c r="D39" s="45"/>
      <c r="E39" s="45"/>
      <c r="F39" s="45"/>
      <c r="G39" s="45"/>
      <c r="H39" s="45"/>
      <c r="I39" s="49"/>
      <c r="J39" s="47"/>
    </row>
    <row r="40" spans="1:10" x14ac:dyDescent="0.25">
      <c r="A40" s="60"/>
      <c r="B40" s="61" t="str">
        <f>IF(ISBLANK($K$3),"PY 20__-20__",IF(AND($K$4="Winter",$K$2="SPP"),"PY " &amp; $K$3+1 &amp; "-" &amp; $K$3+2,"PY " &amp; $K$3+2 &amp; "-" &amp; $K$3+3))</f>
        <v>PY 20__-20__</v>
      </c>
      <c r="C40" s="61"/>
      <c r="D40" s="61"/>
      <c r="E40" s="62"/>
      <c r="F40" s="68"/>
      <c r="G40" s="68"/>
      <c r="H40" s="68"/>
      <c r="I40" s="68"/>
      <c r="J40" s="68"/>
    </row>
    <row r="41" spans="1:10" x14ac:dyDescent="0.25">
      <c r="A41" s="1">
        <f>A35+1</f>
        <v>21</v>
      </c>
      <c r="B41" s="93"/>
      <c r="C41" s="5"/>
      <c r="D41" s="5"/>
      <c r="E41" s="5"/>
      <c r="F41" s="41"/>
      <c r="G41" s="41"/>
      <c r="H41" s="41"/>
      <c r="I41" s="41"/>
      <c r="J41" s="41">
        <f t="shared" ref="J41:J50" si="5">F41+H41</f>
        <v>0</v>
      </c>
    </row>
    <row r="42" spans="1:10" x14ac:dyDescent="0.25">
      <c r="A42" s="1">
        <f>A41+1</f>
        <v>22</v>
      </c>
      <c r="B42" s="94"/>
      <c r="F42" s="42"/>
      <c r="G42" s="42"/>
      <c r="H42" s="42"/>
      <c r="I42" s="42"/>
      <c r="J42" s="42">
        <f t="shared" si="5"/>
        <v>0</v>
      </c>
    </row>
    <row r="43" spans="1:10" x14ac:dyDescent="0.25">
      <c r="A43" s="1">
        <f t="shared" ref="A43:A50" si="6">A42+1</f>
        <v>23</v>
      </c>
      <c r="B43" s="93"/>
      <c r="C43" s="5"/>
      <c r="D43" s="5"/>
      <c r="E43" s="5"/>
      <c r="F43" s="41"/>
      <c r="G43" s="41"/>
      <c r="H43" s="41"/>
      <c r="I43" s="41"/>
      <c r="J43" s="41">
        <f t="shared" si="5"/>
        <v>0</v>
      </c>
    </row>
    <row r="44" spans="1:10" x14ac:dyDescent="0.25">
      <c r="A44" s="1">
        <f t="shared" si="6"/>
        <v>24</v>
      </c>
      <c r="B44" s="94"/>
      <c r="F44" s="42"/>
      <c r="G44" s="42"/>
      <c r="H44" s="42"/>
      <c r="I44" s="42"/>
      <c r="J44" s="42">
        <f t="shared" si="5"/>
        <v>0</v>
      </c>
    </row>
    <row r="45" spans="1:10" x14ac:dyDescent="0.25">
      <c r="A45" s="1">
        <f t="shared" si="6"/>
        <v>25</v>
      </c>
      <c r="B45" s="93"/>
      <c r="C45" s="5"/>
      <c r="D45" s="5"/>
      <c r="E45" s="5"/>
      <c r="F45" s="41"/>
      <c r="G45" s="41"/>
      <c r="H45" s="41"/>
      <c r="I45" s="41"/>
      <c r="J45" s="41">
        <f t="shared" si="5"/>
        <v>0</v>
      </c>
    </row>
    <row r="46" spans="1:10" x14ac:dyDescent="0.25">
      <c r="A46" s="1">
        <f t="shared" si="6"/>
        <v>26</v>
      </c>
      <c r="B46" s="94"/>
      <c r="F46" s="42"/>
      <c r="G46" s="42"/>
      <c r="H46" s="42"/>
      <c r="I46" s="42"/>
      <c r="J46" s="42">
        <f t="shared" si="5"/>
        <v>0</v>
      </c>
    </row>
    <row r="47" spans="1:10" x14ac:dyDescent="0.25">
      <c r="A47" s="1">
        <f t="shared" si="6"/>
        <v>27</v>
      </c>
      <c r="B47" s="93"/>
      <c r="C47" s="5"/>
      <c r="D47" s="5"/>
      <c r="E47" s="5"/>
      <c r="F47" s="41"/>
      <c r="G47" s="41"/>
      <c r="H47" s="41"/>
      <c r="I47" s="41"/>
      <c r="J47" s="41">
        <f t="shared" si="5"/>
        <v>0</v>
      </c>
    </row>
    <row r="48" spans="1:10" x14ac:dyDescent="0.25">
      <c r="A48" s="1">
        <f t="shared" si="6"/>
        <v>28</v>
      </c>
      <c r="B48" s="94"/>
      <c r="F48" s="42"/>
      <c r="G48" s="42"/>
      <c r="H48" s="42"/>
      <c r="I48" s="42"/>
      <c r="J48" s="42">
        <f t="shared" si="5"/>
        <v>0</v>
      </c>
    </row>
    <row r="49" spans="1:10" x14ac:dyDescent="0.25">
      <c r="A49" s="1">
        <f t="shared" si="6"/>
        <v>29</v>
      </c>
      <c r="B49" s="93"/>
      <c r="C49" s="5"/>
      <c r="D49" s="5"/>
      <c r="E49" s="5"/>
      <c r="F49" s="41"/>
      <c r="G49" s="41"/>
      <c r="H49" s="41"/>
      <c r="I49" s="41"/>
      <c r="J49" s="41">
        <f t="shared" si="5"/>
        <v>0</v>
      </c>
    </row>
    <row r="50" spans="1:10" x14ac:dyDescent="0.25">
      <c r="A50" s="1">
        <f t="shared" si="6"/>
        <v>30</v>
      </c>
      <c r="B50" s="94"/>
      <c r="F50" s="42"/>
      <c r="G50" s="42"/>
      <c r="H50" s="42"/>
      <c r="I50" s="42"/>
      <c r="J50" s="42">
        <f t="shared" si="5"/>
        <v>0</v>
      </c>
    </row>
    <row r="51" spans="1:10" x14ac:dyDescent="0.25">
      <c r="A51" s="1"/>
      <c r="B51" s="103" t="s">
        <v>137</v>
      </c>
      <c r="C51" s="103"/>
      <c r="D51" s="103"/>
      <c r="E51" s="103"/>
      <c r="F51" s="103"/>
      <c r="G51" s="103"/>
      <c r="H51" s="103"/>
      <c r="I51" s="42"/>
      <c r="J51" s="48">
        <f>SUMIF(C41:C50,"Y",J41:J50)</f>
        <v>0</v>
      </c>
    </row>
    <row r="52" spans="1:10" x14ac:dyDescent="0.25">
      <c r="A52" s="1"/>
      <c r="B52" s="103" t="s">
        <v>73</v>
      </c>
      <c r="C52" s="103"/>
      <c r="D52" s="103"/>
      <c r="E52" s="103"/>
      <c r="F52" s="103"/>
      <c r="G52" s="103"/>
      <c r="H52" s="103"/>
      <c r="I52" s="42"/>
      <c r="J52" s="67">
        <f>SUMIF(C41:C50,"N",J41:J50)</f>
        <v>0</v>
      </c>
    </row>
    <row r="53" spans="1:10" x14ac:dyDescent="0.25">
      <c r="A53" s="1"/>
      <c r="B53" s="102" t="s">
        <v>74</v>
      </c>
      <c r="C53" s="102"/>
      <c r="D53" s="102"/>
      <c r="E53" s="102"/>
      <c r="F53" s="102"/>
      <c r="G53" s="102"/>
      <c r="H53" s="102"/>
      <c r="I53" s="42"/>
      <c r="J53" s="69">
        <f>SUM(J41:J50)</f>
        <v>0</v>
      </c>
    </row>
    <row r="54" spans="1:10" ht="15.75" thickBot="1" x14ac:dyDescent="0.3">
      <c r="A54" s="44"/>
      <c r="B54" s="45"/>
      <c r="C54" s="45"/>
      <c r="D54" s="45"/>
      <c r="E54" s="45"/>
      <c r="F54" s="45"/>
      <c r="G54" s="45"/>
      <c r="H54" s="45"/>
      <c r="I54" s="49"/>
      <c r="J54" s="47"/>
    </row>
    <row r="55" spans="1:10" x14ac:dyDescent="0.25">
      <c r="A55" s="60"/>
      <c r="B55" s="61" t="str">
        <f>IF(ISBLANK($K$3),"PY 20__-20__",IF(AND($K$4="Winter",$K$2="SPP"),"PY " &amp; $K$3+2 &amp; "-" &amp; $K$3+3,"PY " &amp; $K$3+3 &amp; "-" &amp; $K$3+4))</f>
        <v>PY 20__-20__</v>
      </c>
      <c r="C55" s="61"/>
      <c r="D55" s="61"/>
      <c r="E55" s="62"/>
      <c r="F55" s="68"/>
      <c r="G55" s="68"/>
      <c r="H55" s="68"/>
      <c r="I55" s="68"/>
      <c r="J55" s="68"/>
    </row>
    <row r="56" spans="1:10" x14ac:dyDescent="0.25">
      <c r="A56" s="1">
        <f>A50+1</f>
        <v>31</v>
      </c>
      <c r="B56" s="93"/>
      <c r="C56" s="5"/>
      <c r="D56" s="5"/>
      <c r="E56" s="5"/>
      <c r="F56" s="41"/>
      <c r="G56" s="41"/>
      <c r="H56" s="41"/>
      <c r="I56" s="41"/>
      <c r="J56" s="41">
        <f t="shared" ref="J56:J65" si="7">F56+H56</f>
        <v>0</v>
      </c>
    </row>
    <row r="57" spans="1:10" x14ac:dyDescent="0.25">
      <c r="A57" s="1">
        <f>A56+1</f>
        <v>32</v>
      </c>
      <c r="B57" s="94"/>
      <c r="F57" s="42"/>
      <c r="G57" s="42"/>
      <c r="H57" s="42"/>
      <c r="I57" s="42"/>
      <c r="J57" s="42">
        <f t="shared" si="7"/>
        <v>0</v>
      </c>
    </row>
    <row r="58" spans="1:10" x14ac:dyDescent="0.25">
      <c r="A58" s="1">
        <f t="shared" ref="A58:A65" si="8">A57+1</f>
        <v>33</v>
      </c>
      <c r="B58" s="93"/>
      <c r="C58" s="5"/>
      <c r="D58" s="5"/>
      <c r="E58" s="5"/>
      <c r="F58" s="41"/>
      <c r="G58" s="41"/>
      <c r="H58" s="41"/>
      <c r="I58" s="41"/>
      <c r="J58" s="41">
        <f t="shared" si="7"/>
        <v>0</v>
      </c>
    </row>
    <row r="59" spans="1:10" x14ac:dyDescent="0.25">
      <c r="A59" s="1">
        <f t="shared" si="8"/>
        <v>34</v>
      </c>
      <c r="B59" s="94"/>
      <c r="F59" s="42"/>
      <c r="G59" s="42"/>
      <c r="H59" s="42"/>
      <c r="I59" s="42"/>
      <c r="J59" s="42">
        <f t="shared" si="7"/>
        <v>0</v>
      </c>
    </row>
    <row r="60" spans="1:10" x14ac:dyDescent="0.25">
      <c r="A60" s="1">
        <f t="shared" si="8"/>
        <v>35</v>
      </c>
      <c r="B60" s="93"/>
      <c r="C60" s="5"/>
      <c r="D60" s="5"/>
      <c r="E60" s="5"/>
      <c r="F60" s="41"/>
      <c r="G60" s="41"/>
      <c r="H60" s="41"/>
      <c r="I60" s="41"/>
      <c r="J60" s="41">
        <f t="shared" si="7"/>
        <v>0</v>
      </c>
    </row>
    <row r="61" spans="1:10" x14ac:dyDescent="0.25">
      <c r="A61" s="1">
        <f t="shared" si="8"/>
        <v>36</v>
      </c>
      <c r="B61" s="94"/>
      <c r="F61" s="42"/>
      <c r="G61" s="42"/>
      <c r="H61" s="42"/>
      <c r="I61" s="42"/>
      <c r="J61" s="42">
        <f t="shared" si="7"/>
        <v>0</v>
      </c>
    </row>
    <row r="62" spans="1:10" x14ac:dyDescent="0.25">
      <c r="A62" s="1">
        <f t="shared" si="8"/>
        <v>37</v>
      </c>
      <c r="B62" s="93"/>
      <c r="C62" s="5"/>
      <c r="D62" s="5"/>
      <c r="E62" s="5"/>
      <c r="F62" s="41"/>
      <c r="G62" s="41"/>
      <c r="H62" s="41"/>
      <c r="I62" s="41"/>
      <c r="J62" s="41">
        <f t="shared" si="7"/>
        <v>0</v>
      </c>
    </row>
    <row r="63" spans="1:10" x14ac:dyDescent="0.25">
      <c r="A63" s="1">
        <f t="shared" si="8"/>
        <v>38</v>
      </c>
      <c r="B63" s="94"/>
      <c r="F63" s="42"/>
      <c r="G63" s="42"/>
      <c r="H63" s="42"/>
      <c r="I63" s="42"/>
      <c r="J63" s="42">
        <f t="shared" si="7"/>
        <v>0</v>
      </c>
    </row>
    <row r="64" spans="1:10" x14ac:dyDescent="0.25">
      <c r="A64" s="1">
        <f t="shared" si="8"/>
        <v>39</v>
      </c>
      <c r="B64" s="93"/>
      <c r="C64" s="5"/>
      <c r="D64" s="5"/>
      <c r="E64" s="5"/>
      <c r="F64" s="41"/>
      <c r="G64" s="41"/>
      <c r="H64" s="41"/>
      <c r="I64" s="41"/>
      <c r="J64" s="41">
        <f t="shared" si="7"/>
        <v>0</v>
      </c>
    </row>
    <row r="65" spans="1:11" x14ac:dyDescent="0.25">
      <c r="A65" s="1">
        <f t="shared" si="8"/>
        <v>40</v>
      </c>
      <c r="B65" s="94"/>
      <c r="F65" s="42"/>
      <c r="G65" s="42"/>
      <c r="H65" s="42"/>
      <c r="I65" s="42"/>
      <c r="J65" s="42">
        <f t="shared" si="7"/>
        <v>0</v>
      </c>
    </row>
    <row r="66" spans="1:11" x14ac:dyDescent="0.25">
      <c r="A66" s="1"/>
      <c r="B66" s="103" t="s">
        <v>137</v>
      </c>
      <c r="C66" s="103"/>
      <c r="D66" s="103"/>
      <c r="E66" s="103"/>
      <c r="F66" s="103"/>
      <c r="G66" s="103"/>
      <c r="H66" s="103"/>
      <c r="I66" s="42"/>
      <c r="J66" s="48">
        <f>SUMIF(C56:C65,"Y",J56:J65)</f>
        <v>0</v>
      </c>
    </row>
    <row r="67" spans="1:11" x14ac:dyDescent="0.25">
      <c r="A67" s="1"/>
      <c r="B67" s="103" t="s">
        <v>73</v>
      </c>
      <c r="C67" s="103"/>
      <c r="D67" s="103"/>
      <c r="E67" s="103"/>
      <c r="F67" s="103"/>
      <c r="G67" s="103"/>
      <c r="H67" s="103"/>
      <c r="I67" s="42"/>
      <c r="J67" s="67">
        <f>SUMIF(C56:C65,"N",J56:J65)</f>
        <v>0</v>
      </c>
    </row>
    <row r="68" spans="1:11" x14ac:dyDescent="0.25">
      <c r="A68" s="1"/>
      <c r="B68" s="102" t="s">
        <v>74</v>
      </c>
      <c r="C68" s="102"/>
      <c r="D68" s="102"/>
      <c r="E68" s="102"/>
      <c r="F68" s="102"/>
      <c r="G68" s="102"/>
      <c r="H68" s="102"/>
      <c r="I68" s="42"/>
      <c r="J68" s="69">
        <f>SUM(J56:J65)</f>
        <v>0</v>
      </c>
    </row>
    <row r="69" spans="1:11" x14ac:dyDescent="0.25">
      <c r="K69" s="79"/>
    </row>
    <row r="70" spans="1:11" x14ac:dyDescent="0.25">
      <c r="K70" s="79"/>
    </row>
    <row r="71" spans="1:11" x14ac:dyDescent="0.25">
      <c r="K71" s="74" t="s">
        <v>30</v>
      </c>
    </row>
    <row r="72" spans="1:11" x14ac:dyDescent="0.25">
      <c r="K72" s="74" t="s">
        <v>31</v>
      </c>
    </row>
    <row r="73" spans="1:11" x14ac:dyDescent="0.25">
      <c r="K73" s="79"/>
    </row>
    <row r="74" spans="1:11" x14ac:dyDescent="0.25">
      <c r="K74" s="79"/>
    </row>
  </sheetData>
  <mergeCells count="13">
    <mergeCell ref="B6:J6"/>
    <mergeCell ref="B38:H38"/>
    <mergeCell ref="B53:H53"/>
    <mergeCell ref="B68:H68"/>
    <mergeCell ref="B23:H23"/>
    <mergeCell ref="B21:H21"/>
    <mergeCell ref="B22:H22"/>
    <mergeCell ref="B36:H36"/>
    <mergeCell ref="B37:H37"/>
    <mergeCell ref="B51:H51"/>
    <mergeCell ref="B52:H52"/>
    <mergeCell ref="B66:H66"/>
    <mergeCell ref="B67:H67"/>
  </mergeCells>
  <dataValidations disablePrompts="1" count="3">
    <dataValidation type="list" allowBlank="1" showInputMessage="1" showErrorMessage="1" sqref="K4" xr:uid="{BEA9337A-9ECF-46E4-8B59-0527CDE634F2}">
      <formula1>$O$1:$O$5</formula1>
    </dataValidation>
    <dataValidation type="list" allowBlank="1" showInputMessage="1" showErrorMessage="1" sqref="K2" xr:uid="{BB266D08-83A9-4E7F-AB52-641B569C37DF}">
      <formula1>$N$1:$N$3</formula1>
    </dataValidation>
    <dataValidation type="list" allowBlank="1" showInputMessage="1" showErrorMessage="1" sqref="C11:D20 C26:D35 C41:D50 C56:D65" xr:uid="{62E90ABA-C77E-4EED-813D-BE50C3024F83}">
      <formula1>$K$71:$K$73</formula1>
    </dataValidation>
  </dataValidations>
  <pageMargins left="0.7" right="0.7" top="0.75" bottom="0.75" header="0.3" footer="0.3"/>
  <pageSetup scale="8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B5FFE-3203-4635-B6ED-9E3DD963F22B}">
  <sheetPr>
    <pageSetUpPr fitToPage="1"/>
  </sheetPr>
  <dimension ref="A1:AH122"/>
  <sheetViews>
    <sheetView zoomScaleNormal="100" workbookViewId="0"/>
  </sheetViews>
  <sheetFormatPr defaultRowHeight="15" x14ac:dyDescent="0.25"/>
  <cols>
    <col min="1" max="1" width="4.7109375" bestFit="1" customWidth="1"/>
    <col min="2" max="2" width="28.5703125" bestFit="1" customWidth="1"/>
    <col min="3" max="3" width="18" customWidth="1"/>
    <col min="4" max="4" width="14.7109375" bestFit="1" customWidth="1"/>
    <col min="5" max="5" width="17.42578125" bestFit="1" customWidth="1"/>
    <col min="6" max="6" width="24.140625" bestFit="1" customWidth="1"/>
    <col min="7" max="7" width="15.140625" bestFit="1" customWidth="1"/>
    <col min="8" max="8" width="27" bestFit="1" customWidth="1"/>
    <col min="9" max="9" width="12.85546875" customWidth="1"/>
    <col min="10" max="10" width="2.28515625" customWidth="1"/>
    <col min="11" max="14" width="10.7109375" customWidth="1"/>
    <col min="15" max="15" width="2.28515625" customWidth="1"/>
    <col min="16" max="19" width="10.7109375" customWidth="1"/>
    <col min="20" max="20" width="2.28515625" customWidth="1"/>
    <col min="21" max="24" width="10.7109375" customWidth="1"/>
    <col min="25" max="25" width="2.28515625" customWidth="1"/>
    <col min="26" max="29" width="10.7109375" customWidth="1"/>
    <col min="30" max="30" width="2.28515625" customWidth="1"/>
    <col min="31" max="34" width="10.7109375" customWidth="1"/>
  </cols>
  <sheetData>
    <row r="1" spans="1:34" x14ac:dyDescent="0.25">
      <c r="A1" s="99" t="str">
        <f>'Ex. 1 Actual Demand'!A1</f>
        <v>SRM Reporting Template Revision Date: 12/2/2025</v>
      </c>
      <c r="R1" s="2" t="s">
        <v>0</v>
      </c>
      <c r="T1" s="79"/>
      <c r="U1" s="74" t="s">
        <v>114</v>
      </c>
      <c r="V1" s="74" t="s">
        <v>116</v>
      </c>
      <c r="Z1" s="74"/>
    </row>
    <row r="2" spans="1:34" x14ac:dyDescent="0.25">
      <c r="R2" s="2" t="s">
        <v>113</v>
      </c>
      <c r="T2" s="79"/>
      <c r="U2" s="74" t="s">
        <v>115</v>
      </c>
      <c r="V2" s="74" t="s">
        <v>117</v>
      </c>
      <c r="Z2" s="74"/>
    </row>
    <row r="3" spans="1:34" x14ac:dyDescent="0.25">
      <c r="R3" s="2" t="s">
        <v>111</v>
      </c>
      <c r="S3" s="75"/>
      <c r="T3" s="79"/>
      <c r="U3" s="74"/>
      <c r="V3" s="74" t="s">
        <v>118</v>
      </c>
      <c r="Z3" s="74"/>
    </row>
    <row r="4" spans="1:34" x14ac:dyDescent="0.25">
      <c r="R4" s="2" t="s">
        <v>1</v>
      </c>
      <c r="T4" s="79"/>
      <c r="U4" s="74"/>
      <c r="V4" s="74" t="s">
        <v>119</v>
      </c>
      <c r="Z4" s="74"/>
    </row>
    <row r="5" spans="1:34" x14ac:dyDescent="0.25">
      <c r="A5" s="1"/>
      <c r="B5" s="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R5" s="2" t="s">
        <v>32</v>
      </c>
      <c r="S5" s="12" t="s">
        <v>21</v>
      </c>
    </row>
    <row r="6" spans="1:34" ht="18.75" x14ac:dyDescent="0.3">
      <c r="B6" s="100" t="s">
        <v>48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</row>
    <row r="7" spans="1:34" ht="18.75" x14ac:dyDescent="0.3"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</row>
    <row r="8" spans="1:34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8</v>
      </c>
      <c r="H8" s="1" t="s">
        <v>9</v>
      </c>
      <c r="I8" s="1" t="s">
        <v>10</v>
      </c>
      <c r="J8" s="1"/>
      <c r="K8" s="1" t="s">
        <v>11</v>
      </c>
      <c r="L8" s="1" t="s">
        <v>23</v>
      </c>
      <c r="M8" s="1" t="s">
        <v>24</v>
      </c>
      <c r="N8" s="1" t="s">
        <v>25</v>
      </c>
      <c r="P8" s="1" t="s">
        <v>26</v>
      </c>
      <c r="Q8" s="1" t="s">
        <v>27</v>
      </c>
      <c r="R8" s="1" t="s">
        <v>34</v>
      </c>
      <c r="S8" s="1" t="s">
        <v>39</v>
      </c>
      <c r="U8" s="1" t="s">
        <v>40</v>
      </c>
      <c r="V8" s="1" t="s">
        <v>41</v>
      </c>
      <c r="W8" s="1" t="s">
        <v>42</v>
      </c>
      <c r="X8" s="1" t="s">
        <v>43</v>
      </c>
      <c r="Z8" s="1" t="s">
        <v>65</v>
      </c>
      <c r="AA8" s="1" t="s">
        <v>66</v>
      </c>
      <c r="AB8" s="1" t="s">
        <v>67</v>
      </c>
      <c r="AC8" s="1" t="s">
        <v>68</v>
      </c>
      <c r="AE8" s="1" t="s">
        <v>69</v>
      </c>
      <c r="AF8" s="1" t="s">
        <v>70</v>
      </c>
      <c r="AG8" s="1" t="s">
        <v>71</v>
      </c>
      <c r="AH8" s="1" t="s">
        <v>143</v>
      </c>
    </row>
    <row r="9" spans="1:34" x14ac:dyDescent="0.25">
      <c r="A9" s="1"/>
      <c r="B9" s="6"/>
      <c r="E9" s="9"/>
      <c r="F9" s="9" t="s">
        <v>28</v>
      </c>
      <c r="G9" s="9"/>
      <c r="H9" s="9"/>
      <c r="I9" s="9"/>
      <c r="J9" s="9"/>
      <c r="K9" s="104" t="s">
        <v>108</v>
      </c>
      <c r="L9" s="104"/>
      <c r="M9" s="104"/>
      <c r="N9" s="104"/>
      <c r="O9" s="9"/>
      <c r="P9" s="104" t="s">
        <v>112</v>
      </c>
      <c r="Q9" s="104"/>
      <c r="R9" s="104"/>
      <c r="S9" s="104"/>
      <c r="T9" s="9"/>
      <c r="U9" s="104" t="s">
        <v>51</v>
      </c>
      <c r="V9" s="104"/>
      <c r="W9" s="104"/>
      <c r="X9" s="104"/>
      <c r="Y9" s="9"/>
      <c r="Z9" s="104" t="s">
        <v>64</v>
      </c>
      <c r="AA9" s="104"/>
      <c r="AB9" s="104"/>
      <c r="AC9" s="104"/>
      <c r="AD9" s="9"/>
      <c r="AE9" s="104" t="s">
        <v>91</v>
      </c>
      <c r="AF9" s="104"/>
      <c r="AG9" s="104"/>
      <c r="AH9" s="104"/>
    </row>
    <row r="10" spans="1:34" ht="30.75" thickBot="1" x14ac:dyDescent="0.3">
      <c r="A10" s="7" t="s">
        <v>12</v>
      </c>
      <c r="B10" s="38" t="s">
        <v>29</v>
      </c>
      <c r="C10" s="40" t="s">
        <v>63</v>
      </c>
      <c r="D10" s="40" t="s">
        <v>142</v>
      </c>
      <c r="E10" s="39" t="s">
        <v>45</v>
      </c>
      <c r="F10" s="39" t="s">
        <v>44</v>
      </c>
      <c r="G10" s="39" t="s">
        <v>46</v>
      </c>
      <c r="H10" s="39" t="s">
        <v>78</v>
      </c>
      <c r="I10" s="38" t="s">
        <v>47</v>
      </c>
      <c r="J10" s="38"/>
      <c r="K10" s="39" t="str">
        <f>IF(ISBLANK($S$3),"PY 20__-20__",IF(AND($S$4="Winter",$S$2="SPP"),"PY " &amp; $S$3-1 &amp; "-" &amp; $S$3,"PY " &amp; $S$3 &amp; "-" &amp; $S$3+1))</f>
        <v>PY 20__-20__</v>
      </c>
      <c r="L10" s="39" t="str">
        <f>IF(ISBLANK($S$3),"PY 20__-20__",IF(AND($S$4="Winter",$S$2="SPP"),"PY " &amp; $S$3 &amp; "-" &amp; $S$3+1,"PY " &amp; $S$3+1 &amp; "-" &amp; $S$3+2))</f>
        <v>PY 20__-20__</v>
      </c>
      <c r="M10" s="39" t="str">
        <f>IF(ISBLANK($S$3),"PY 20__-20__",IF(AND($S$4="Winter",$S$2="SPP"),"PY " &amp; $S$3+1 &amp; "-" &amp; $S$3+2,"PY " &amp; $S$3+2 &amp; "-" &amp; $S$3+3))</f>
        <v>PY 20__-20__</v>
      </c>
      <c r="N10" s="39" t="str">
        <f>IF(ISBLANK($S$3),"PY 20__-20__",IF(AND($S$4="Winter",$S$2="SPP"),"PY " &amp; $S$3+2 &amp; "-" &amp; $S$3+3,"PY " &amp; $S$3+3 &amp; "-" &amp; $S$3+4))</f>
        <v>PY 20__-20__</v>
      </c>
      <c r="O10" s="39"/>
      <c r="P10" s="39" t="str">
        <f>IF(ISBLANK($S$3),"PY 20__-20__",IF(AND($S$4="Winter",$S$2="SPP"),"PY " &amp; $S$3-1 &amp; "-" &amp; $S$3,"PY " &amp; $S$3 &amp; "-" &amp; $S$3+1))</f>
        <v>PY 20__-20__</v>
      </c>
      <c r="Q10" s="39" t="str">
        <f>IF(ISBLANK($S$3),"PY 20__-20__",IF(AND($S$4="Winter",$S$2="SPP"),"PY " &amp; $S$3 &amp; "-" &amp; $S$3+1,"PY " &amp; $S$3+1 &amp; "-" &amp; $S$3+2))</f>
        <v>PY 20__-20__</v>
      </c>
      <c r="R10" s="39" t="str">
        <f>IF(ISBLANK($S$3),"PY 20__-20__",IF(AND($S$4="Winter",$S$2="SPP"),"PY " &amp; $S$3+1 &amp; "-" &amp; $S$3+2,"PY " &amp; $S$3+2 &amp; "-" &amp; $S$3+3))</f>
        <v>PY 20__-20__</v>
      </c>
      <c r="S10" s="39" t="str">
        <f>IF(ISBLANK($S$3),"PY 20__-20__",IF(AND($S$4="Winter",$S$2="SPP"),"PY " &amp; $S$3+2 &amp; "-" &amp; $S$3+3,"PY " &amp; $S$3+3 &amp; "-" &amp; $S$3+4))</f>
        <v>PY 20__-20__</v>
      </c>
      <c r="T10" s="39"/>
      <c r="U10" s="39" t="str">
        <f>IF(ISBLANK($S$3),"PY 20__-20__",IF(AND($S$4="Winter",$S$2="SPP"),"PY " &amp; $S$3-1 &amp; "-" &amp; $S$3,"PY " &amp; $S$3 &amp; "-" &amp; $S$3+1))</f>
        <v>PY 20__-20__</v>
      </c>
      <c r="V10" s="39" t="str">
        <f>IF(ISBLANK($S$3),"PY 20__-20__",IF(AND($S$4="Winter",$S$2="SPP"),"PY " &amp; $S$3 &amp; "-" &amp; $S$3+1,"PY " &amp; $S$3+1 &amp; "-" &amp; $S$3+2))</f>
        <v>PY 20__-20__</v>
      </c>
      <c r="W10" s="39" t="str">
        <f>IF(ISBLANK($S$3),"PY 20__-20__",IF(AND($S$4="Winter",$S$2="SPP"),"PY " &amp; $S$3+1 &amp; "-" &amp; $S$3+2,"PY " &amp; $S$3+2 &amp; "-" &amp; $S$3+3))</f>
        <v>PY 20__-20__</v>
      </c>
      <c r="X10" s="39" t="str">
        <f>IF(ISBLANK($S$3),"PY 20__-20__",IF(AND($S$4="Winter",$S$2="SPP"),"PY " &amp; $S$3+2 &amp; "-" &amp; $S$3+3,"PY " &amp; $S$3+3 &amp; "-" &amp; $S$3+4))</f>
        <v>PY 20__-20__</v>
      </c>
      <c r="Y10" s="39"/>
      <c r="Z10" s="39" t="str">
        <f>IF(ISBLANK($S$3),"PY 20__-20__",IF(AND($S$4="Winter",$S$2="SPP"),"PY " &amp; $S$3-1 &amp; "-" &amp; $S$3,"PY " &amp; $S$3 &amp; "-" &amp; $S$3+1))</f>
        <v>PY 20__-20__</v>
      </c>
      <c r="AA10" s="39" t="str">
        <f>IF(ISBLANK($S$3),"PY 20__-20__",IF(AND($S$4="Winter",$S$2="SPP"),"PY " &amp; $S$3 &amp; "-" &amp; $S$3+1,"PY " &amp; $S$3+1 &amp; "-" &amp; $S$3+2))</f>
        <v>PY 20__-20__</v>
      </c>
      <c r="AB10" s="39" t="str">
        <f>IF(ISBLANK($S$3),"PY 20__-20__",IF(AND($S$4="Winter",$S$2="SPP"),"PY " &amp; $S$3+1 &amp; "-" &amp; $S$3+2,"PY " &amp; $S$3+2 &amp; "-" &amp; $S$3+3))</f>
        <v>PY 20__-20__</v>
      </c>
      <c r="AC10" s="39" t="str">
        <f>IF(ISBLANK($S$3),"PY 20__-20__",IF(AND($S$4="Winter",$S$2="SPP"),"PY " &amp; $S$3+2 &amp; "-" &amp; $S$3+3,"PY " &amp; $S$3+3 &amp; "-" &amp; $S$3+4))</f>
        <v>PY 20__-20__</v>
      </c>
      <c r="AD10" s="39"/>
      <c r="AE10" s="39" t="str">
        <f>IF(ISBLANK($S$3),"PY 20__-20__",IF(AND($S$4="Winter",$S$2="SPP"),"PY " &amp; $S$3-1 &amp; "-" &amp; $S$3,"PY " &amp; $S$3 &amp; "-" &amp; $S$3+1))</f>
        <v>PY 20__-20__</v>
      </c>
      <c r="AF10" s="39" t="str">
        <f>IF(ISBLANK($S$3),"PY 20__-20__",IF(AND($S$4="Winter",$S$2="SPP"),"PY " &amp; $S$3 &amp; "-" &amp; $S$3+1,"PY " &amp; $S$3+1 &amp; "-" &amp; $S$3+2))</f>
        <v>PY 20__-20__</v>
      </c>
      <c r="AG10" s="39" t="str">
        <f>IF(ISBLANK($S$3),"PY 20__-20__",IF(AND($S$4="Winter",$S$2="SPP"),"PY " &amp; $S$3+1 &amp; "-" &amp; $S$3+2,"PY " &amp; $S$3+2 &amp; "-" &amp; $S$3+3))</f>
        <v>PY 20__-20__</v>
      </c>
      <c r="AH10" s="39" t="str">
        <f>IF(ISBLANK($S$3),"PY 20__-20__",IF(AND($S$4="Winter",$S$2="SPP"),"PY " &amp; $S$3+2 &amp; "-" &amp; $S$3+3,"PY " &amp; $S$3+3 &amp; "-" &amp; $S$3+4))</f>
        <v>PY 20__-20__</v>
      </c>
    </row>
    <row r="11" spans="1:34" ht="15.75" thickTop="1" x14ac:dyDescent="0.25">
      <c r="A11" s="1">
        <v>1</v>
      </c>
      <c r="B11" s="82"/>
      <c r="C11" s="14"/>
      <c r="D11" s="14"/>
      <c r="E11" s="14"/>
      <c r="F11" s="14"/>
      <c r="G11" s="14"/>
      <c r="H11" s="14"/>
      <c r="I11" s="14"/>
      <c r="J11" s="14"/>
      <c r="K11" s="15"/>
      <c r="L11" s="15"/>
      <c r="M11" s="15"/>
      <c r="N11" s="15"/>
      <c r="O11" s="16"/>
      <c r="P11" s="15"/>
      <c r="Q11" s="15"/>
      <c r="R11" s="15"/>
      <c r="S11" s="15"/>
      <c r="T11" s="16"/>
      <c r="U11" s="15"/>
      <c r="V11" s="15"/>
      <c r="W11" s="15"/>
      <c r="X11" s="15"/>
      <c r="Y11" s="16"/>
      <c r="Z11" s="15"/>
      <c r="AA11" s="15"/>
      <c r="AB11" s="15"/>
      <c r="AC11" s="15"/>
      <c r="AD11" s="16"/>
      <c r="AE11" s="15"/>
      <c r="AF11" s="15"/>
      <c r="AG11" s="15"/>
      <c r="AH11" s="15"/>
    </row>
    <row r="12" spans="1:34" x14ac:dyDescent="0.25">
      <c r="A12" s="1">
        <f>A11+1</f>
        <v>2</v>
      </c>
      <c r="B12" s="83"/>
      <c r="C12" s="17"/>
      <c r="D12" s="17"/>
      <c r="E12" s="17"/>
      <c r="F12" s="17"/>
      <c r="G12" s="17"/>
      <c r="H12" s="17"/>
      <c r="I12" s="17"/>
      <c r="J12" s="17"/>
      <c r="K12" s="18"/>
      <c r="L12" s="18"/>
      <c r="M12" s="18"/>
      <c r="N12" s="18"/>
      <c r="O12" s="19"/>
      <c r="P12" s="18"/>
      <c r="Q12" s="18"/>
      <c r="R12" s="18"/>
      <c r="S12" s="18"/>
      <c r="T12" s="19"/>
      <c r="U12" s="18"/>
      <c r="V12" s="18"/>
      <c r="W12" s="18"/>
      <c r="X12" s="18"/>
      <c r="Y12" s="19"/>
      <c r="Z12" s="18"/>
      <c r="AA12" s="18"/>
      <c r="AB12" s="18"/>
      <c r="AC12" s="18"/>
      <c r="AD12" s="19"/>
      <c r="AE12" s="18"/>
      <c r="AF12" s="18"/>
      <c r="AG12" s="18"/>
      <c r="AH12" s="18"/>
    </row>
    <row r="13" spans="1:34" x14ac:dyDescent="0.25">
      <c r="A13" s="1">
        <f t="shared" ref="A13:A111" si="0">A12+1</f>
        <v>3</v>
      </c>
      <c r="B13" s="84"/>
      <c r="C13" s="21"/>
      <c r="D13" s="21"/>
      <c r="E13" s="21"/>
      <c r="F13" s="21"/>
      <c r="G13" s="21"/>
      <c r="H13" s="21"/>
      <c r="I13" s="21"/>
      <c r="J13" s="21"/>
      <c r="K13" s="22"/>
      <c r="L13" s="22"/>
      <c r="M13" s="22"/>
      <c r="N13" s="22"/>
      <c r="O13" s="23"/>
      <c r="P13" s="22"/>
      <c r="Q13" s="22"/>
      <c r="R13" s="22"/>
      <c r="S13" s="22"/>
      <c r="T13" s="23"/>
      <c r="U13" s="22"/>
      <c r="V13" s="22"/>
      <c r="W13" s="22"/>
      <c r="X13" s="22"/>
      <c r="Y13" s="23"/>
      <c r="Z13" s="22"/>
      <c r="AA13" s="22"/>
      <c r="AB13" s="22"/>
      <c r="AC13" s="22"/>
      <c r="AD13" s="23"/>
      <c r="AE13" s="22"/>
      <c r="AF13" s="22"/>
      <c r="AG13" s="22"/>
      <c r="AH13" s="22"/>
    </row>
    <row r="14" spans="1:34" x14ac:dyDescent="0.25">
      <c r="A14" s="1">
        <f t="shared" si="0"/>
        <v>4</v>
      </c>
      <c r="B14" s="83"/>
      <c r="C14" s="17"/>
      <c r="D14" s="17"/>
      <c r="E14" s="17"/>
      <c r="F14" s="17"/>
      <c r="G14" s="17"/>
      <c r="H14" s="17"/>
      <c r="I14" s="17"/>
      <c r="J14" s="17"/>
      <c r="K14" s="18"/>
      <c r="L14" s="18"/>
      <c r="M14" s="18"/>
      <c r="N14" s="18"/>
      <c r="O14" s="19"/>
      <c r="P14" s="18"/>
      <c r="Q14" s="18"/>
      <c r="R14" s="18"/>
      <c r="S14" s="18"/>
      <c r="T14" s="19"/>
      <c r="U14" s="18"/>
      <c r="V14" s="18"/>
      <c r="W14" s="18"/>
      <c r="X14" s="18"/>
      <c r="Y14" s="19"/>
      <c r="Z14" s="18"/>
      <c r="AA14" s="18"/>
      <c r="AB14" s="18"/>
      <c r="AC14" s="18"/>
      <c r="AD14" s="19"/>
      <c r="AE14" s="18"/>
      <c r="AF14" s="18"/>
      <c r="AG14" s="18"/>
      <c r="AH14" s="18"/>
    </row>
    <row r="15" spans="1:34" x14ac:dyDescent="0.25">
      <c r="A15" s="1">
        <f t="shared" si="0"/>
        <v>5</v>
      </c>
      <c r="B15" s="84"/>
      <c r="C15" s="21"/>
      <c r="D15" s="21"/>
      <c r="E15" s="21"/>
      <c r="F15" s="21"/>
      <c r="G15" s="21"/>
      <c r="H15" s="21"/>
      <c r="I15" s="21"/>
      <c r="J15" s="21"/>
      <c r="K15" s="22"/>
      <c r="L15" s="22"/>
      <c r="M15" s="22"/>
      <c r="N15" s="22"/>
      <c r="O15" s="23"/>
      <c r="P15" s="22"/>
      <c r="Q15" s="22"/>
      <c r="R15" s="22"/>
      <c r="S15" s="22"/>
      <c r="T15" s="23"/>
      <c r="U15" s="22"/>
      <c r="V15" s="22"/>
      <c r="W15" s="22"/>
      <c r="X15" s="22"/>
      <c r="Y15" s="23"/>
      <c r="Z15" s="22"/>
      <c r="AA15" s="22"/>
      <c r="AB15" s="22"/>
      <c r="AC15" s="22"/>
      <c r="AD15" s="23"/>
      <c r="AE15" s="22"/>
      <c r="AF15" s="22"/>
      <c r="AG15" s="22"/>
      <c r="AH15" s="22"/>
    </row>
    <row r="16" spans="1:34" x14ac:dyDescent="0.25">
      <c r="A16" s="1">
        <f t="shared" si="0"/>
        <v>6</v>
      </c>
      <c r="B16" s="83"/>
      <c r="C16" s="17"/>
      <c r="D16" s="17"/>
      <c r="E16" s="17"/>
      <c r="F16" s="17"/>
      <c r="G16" s="17"/>
      <c r="H16" s="17"/>
      <c r="I16" s="17"/>
      <c r="J16" s="17"/>
      <c r="K16" s="18"/>
      <c r="L16" s="18"/>
      <c r="M16" s="18"/>
      <c r="N16" s="18"/>
      <c r="O16" s="19"/>
      <c r="P16" s="18"/>
      <c r="Q16" s="18"/>
      <c r="R16" s="18"/>
      <c r="S16" s="18"/>
      <c r="T16" s="19"/>
      <c r="U16" s="18"/>
      <c r="V16" s="18"/>
      <c r="W16" s="18"/>
      <c r="X16" s="18"/>
      <c r="Y16" s="19"/>
      <c r="Z16" s="18"/>
      <c r="AA16" s="18"/>
      <c r="AB16" s="18"/>
      <c r="AC16" s="18"/>
      <c r="AD16" s="19"/>
      <c r="AE16" s="18"/>
      <c r="AF16" s="18"/>
      <c r="AG16" s="18"/>
      <c r="AH16" s="18"/>
    </row>
    <row r="17" spans="1:34" x14ac:dyDescent="0.25">
      <c r="A17" s="1">
        <f t="shared" si="0"/>
        <v>7</v>
      </c>
      <c r="B17" s="84"/>
      <c r="C17" s="21"/>
      <c r="D17" s="21"/>
      <c r="E17" s="21"/>
      <c r="F17" s="21"/>
      <c r="G17" s="21"/>
      <c r="H17" s="21"/>
      <c r="I17" s="21"/>
      <c r="J17" s="21"/>
      <c r="K17" s="22"/>
      <c r="L17" s="22"/>
      <c r="M17" s="22"/>
      <c r="N17" s="22"/>
      <c r="O17" s="23"/>
      <c r="P17" s="22"/>
      <c r="Q17" s="22"/>
      <c r="R17" s="22"/>
      <c r="S17" s="22"/>
      <c r="T17" s="23"/>
      <c r="U17" s="22"/>
      <c r="V17" s="22"/>
      <c r="W17" s="22"/>
      <c r="X17" s="22"/>
      <c r="Y17" s="23"/>
      <c r="Z17" s="22"/>
      <c r="AA17" s="22"/>
      <c r="AB17" s="22"/>
      <c r="AC17" s="22"/>
      <c r="AD17" s="23"/>
      <c r="AE17" s="22"/>
      <c r="AF17" s="22"/>
      <c r="AG17" s="22"/>
      <c r="AH17" s="22"/>
    </row>
    <row r="18" spans="1:34" x14ac:dyDescent="0.25">
      <c r="A18" s="1">
        <f t="shared" si="0"/>
        <v>8</v>
      </c>
      <c r="B18" s="83"/>
      <c r="C18" s="17"/>
      <c r="D18" s="17"/>
      <c r="E18" s="17"/>
      <c r="F18" s="17"/>
      <c r="G18" s="17"/>
      <c r="H18" s="17"/>
      <c r="I18" s="17"/>
      <c r="J18" s="17"/>
      <c r="K18" s="18"/>
      <c r="L18" s="18"/>
      <c r="M18" s="18"/>
      <c r="N18" s="18"/>
      <c r="O18" s="19"/>
      <c r="P18" s="18"/>
      <c r="Q18" s="18"/>
      <c r="R18" s="18"/>
      <c r="S18" s="18"/>
      <c r="T18" s="19"/>
      <c r="U18" s="18"/>
      <c r="V18" s="18"/>
      <c r="W18" s="18"/>
      <c r="X18" s="18"/>
      <c r="Y18" s="19"/>
      <c r="Z18" s="18"/>
      <c r="AA18" s="18"/>
      <c r="AB18" s="18"/>
      <c r="AC18" s="18"/>
      <c r="AD18" s="19"/>
      <c r="AE18" s="18"/>
      <c r="AF18" s="18"/>
      <c r="AG18" s="18"/>
      <c r="AH18" s="18"/>
    </row>
    <row r="19" spans="1:34" x14ac:dyDescent="0.25">
      <c r="A19" s="1">
        <f t="shared" si="0"/>
        <v>9</v>
      </c>
      <c r="B19" s="84"/>
      <c r="C19" s="21"/>
      <c r="D19" s="21"/>
      <c r="E19" s="21"/>
      <c r="F19" s="21"/>
      <c r="G19" s="21"/>
      <c r="H19" s="21"/>
      <c r="I19" s="21"/>
      <c r="J19" s="21"/>
      <c r="K19" s="22"/>
      <c r="L19" s="22"/>
      <c r="M19" s="22"/>
      <c r="N19" s="22"/>
      <c r="O19" s="23"/>
      <c r="P19" s="22"/>
      <c r="Q19" s="22"/>
      <c r="R19" s="22"/>
      <c r="S19" s="22"/>
      <c r="T19" s="23"/>
      <c r="U19" s="22"/>
      <c r="V19" s="22"/>
      <c r="W19" s="22"/>
      <c r="X19" s="22"/>
      <c r="Y19" s="23"/>
      <c r="Z19" s="22"/>
      <c r="AA19" s="22"/>
      <c r="AB19" s="22"/>
      <c r="AC19" s="22"/>
      <c r="AD19" s="23"/>
      <c r="AE19" s="22"/>
      <c r="AF19" s="22"/>
      <c r="AG19" s="22"/>
      <c r="AH19" s="22"/>
    </row>
    <row r="20" spans="1:34" x14ac:dyDescent="0.25">
      <c r="A20" s="1">
        <f t="shared" si="0"/>
        <v>10</v>
      </c>
      <c r="B20" s="83"/>
      <c r="C20" s="17"/>
      <c r="D20" s="17"/>
      <c r="E20" s="17"/>
      <c r="F20" s="17"/>
      <c r="G20" s="17"/>
      <c r="H20" s="17"/>
      <c r="I20" s="17"/>
      <c r="J20" s="17"/>
      <c r="K20" s="18"/>
      <c r="L20" s="18"/>
      <c r="M20" s="18"/>
      <c r="N20" s="18"/>
      <c r="O20" s="19"/>
      <c r="P20" s="18"/>
      <c r="Q20" s="18"/>
      <c r="R20" s="18"/>
      <c r="S20" s="18"/>
      <c r="T20" s="19"/>
      <c r="U20" s="18"/>
      <c r="V20" s="18"/>
      <c r="W20" s="18"/>
      <c r="X20" s="18"/>
      <c r="Y20" s="19"/>
      <c r="Z20" s="18"/>
      <c r="AA20" s="18"/>
      <c r="AB20" s="18"/>
      <c r="AC20" s="18"/>
      <c r="AD20" s="19"/>
      <c r="AE20" s="18"/>
      <c r="AF20" s="18"/>
      <c r="AG20" s="18"/>
      <c r="AH20" s="18"/>
    </row>
    <row r="21" spans="1:34" x14ac:dyDescent="0.25">
      <c r="A21" s="1">
        <f t="shared" si="0"/>
        <v>11</v>
      </c>
      <c r="B21" s="84"/>
      <c r="C21" s="21"/>
      <c r="D21" s="21"/>
      <c r="E21" s="21"/>
      <c r="F21" s="21"/>
      <c r="G21" s="21"/>
      <c r="H21" s="21"/>
      <c r="I21" s="21"/>
      <c r="J21" s="21"/>
      <c r="K21" s="22"/>
      <c r="L21" s="22"/>
      <c r="M21" s="22"/>
      <c r="N21" s="22"/>
      <c r="O21" s="23"/>
      <c r="P21" s="22"/>
      <c r="Q21" s="22"/>
      <c r="R21" s="22"/>
      <c r="S21" s="22"/>
      <c r="T21" s="23"/>
      <c r="U21" s="22"/>
      <c r="V21" s="22"/>
      <c r="W21" s="22"/>
      <c r="X21" s="22"/>
      <c r="Y21" s="23"/>
      <c r="Z21" s="22"/>
      <c r="AA21" s="22"/>
      <c r="AB21" s="22"/>
      <c r="AC21" s="22"/>
      <c r="AD21" s="23"/>
      <c r="AE21" s="22"/>
      <c r="AF21" s="22"/>
      <c r="AG21" s="22"/>
      <c r="AH21" s="22"/>
    </row>
    <row r="22" spans="1:34" x14ac:dyDescent="0.25">
      <c r="A22" s="1">
        <f t="shared" si="0"/>
        <v>12</v>
      </c>
      <c r="B22" s="83"/>
      <c r="C22" s="17"/>
      <c r="D22" s="17"/>
      <c r="E22" s="17"/>
      <c r="F22" s="17"/>
      <c r="G22" s="17"/>
      <c r="H22" s="17"/>
      <c r="I22" s="17"/>
      <c r="J22" s="17"/>
      <c r="K22" s="18"/>
      <c r="L22" s="18"/>
      <c r="M22" s="18"/>
      <c r="N22" s="18"/>
      <c r="O22" s="19"/>
      <c r="P22" s="18"/>
      <c r="Q22" s="18"/>
      <c r="R22" s="18"/>
      <c r="S22" s="18"/>
      <c r="T22" s="19"/>
      <c r="U22" s="18"/>
      <c r="V22" s="18"/>
      <c r="W22" s="18"/>
      <c r="X22" s="18"/>
      <c r="Y22" s="19"/>
      <c r="Z22" s="18"/>
      <c r="AA22" s="18"/>
      <c r="AB22" s="18"/>
      <c r="AC22" s="18"/>
      <c r="AD22" s="19"/>
      <c r="AE22" s="18"/>
      <c r="AF22" s="18"/>
      <c r="AG22" s="18"/>
      <c r="AH22" s="18"/>
    </row>
    <row r="23" spans="1:34" x14ac:dyDescent="0.25">
      <c r="A23" s="1">
        <f t="shared" si="0"/>
        <v>13</v>
      </c>
      <c r="B23" s="84"/>
      <c r="C23" s="21"/>
      <c r="D23" s="21"/>
      <c r="E23" s="21"/>
      <c r="F23" s="21"/>
      <c r="G23" s="21"/>
      <c r="H23" s="21"/>
      <c r="I23" s="21"/>
      <c r="J23" s="21"/>
      <c r="K23" s="22"/>
      <c r="L23" s="22"/>
      <c r="M23" s="22"/>
      <c r="N23" s="22"/>
      <c r="O23" s="23"/>
      <c r="P23" s="22"/>
      <c r="Q23" s="22"/>
      <c r="R23" s="22"/>
      <c r="S23" s="22"/>
      <c r="T23" s="23"/>
      <c r="U23" s="22"/>
      <c r="V23" s="22"/>
      <c r="W23" s="22"/>
      <c r="X23" s="22"/>
      <c r="Y23" s="23"/>
      <c r="Z23" s="22"/>
      <c r="AA23" s="22"/>
      <c r="AB23" s="22"/>
      <c r="AC23" s="22"/>
      <c r="AD23" s="23"/>
      <c r="AE23" s="22"/>
      <c r="AF23" s="22"/>
      <c r="AG23" s="22"/>
      <c r="AH23" s="22"/>
    </row>
    <row r="24" spans="1:34" x14ac:dyDescent="0.25">
      <c r="A24" s="1">
        <f t="shared" si="0"/>
        <v>14</v>
      </c>
      <c r="B24" s="83"/>
      <c r="C24" s="17"/>
      <c r="D24" s="17"/>
      <c r="E24" s="17"/>
      <c r="F24" s="17"/>
      <c r="G24" s="17"/>
      <c r="H24" s="17"/>
      <c r="I24" s="17"/>
      <c r="J24" s="17"/>
      <c r="K24" s="18"/>
      <c r="L24" s="18"/>
      <c r="M24" s="18"/>
      <c r="N24" s="18"/>
      <c r="O24" s="19"/>
      <c r="P24" s="18"/>
      <c r="Q24" s="18"/>
      <c r="R24" s="18"/>
      <c r="S24" s="18"/>
      <c r="T24" s="19"/>
      <c r="U24" s="18"/>
      <c r="V24" s="18"/>
      <c r="W24" s="18"/>
      <c r="X24" s="18"/>
      <c r="Y24" s="19"/>
      <c r="Z24" s="18"/>
      <c r="AA24" s="18"/>
      <c r="AB24" s="18"/>
      <c r="AC24" s="18"/>
      <c r="AD24" s="19"/>
      <c r="AE24" s="18"/>
      <c r="AF24" s="18"/>
      <c r="AG24" s="18"/>
      <c r="AH24" s="18"/>
    </row>
    <row r="25" spans="1:34" x14ac:dyDescent="0.25">
      <c r="A25" s="1">
        <f t="shared" si="0"/>
        <v>15</v>
      </c>
      <c r="B25" s="84"/>
      <c r="C25" s="21"/>
      <c r="D25" s="21"/>
      <c r="E25" s="21"/>
      <c r="F25" s="21"/>
      <c r="G25" s="21"/>
      <c r="H25" s="21"/>
      <c r="I25" s="21"/>
      <c r="J25" s="21"/>
      <c r="K25" s="22"/>
      <c r="L25" s="22"/>
      <c r="M25" s="22"/>
      <c r="N25" s="22"/>
      <c r="O25" s="23"/>
      <c r="P25" s="22"/>
      <c r="Q25" s="22"/>
      <c r="R25" s="22"/>
      <c r="S25" s="22"/>
      <c r="T25" s="23"/>
      <c r="U25" s="22"/>
      <c r="V25" s="22"/>
      <c r="W25" s="22"/>
      <c r="X25" s="22"/>
      <c r="Y25" s="23"/>
      <c r="Z25" s="22"/>
      <c r="AA25" s="22"/>
      <c r="AB25" s="22"/>
      <c r="AC25" s="22"/>
      <c r="AD25" s="23"/>
      <c r="AE25" s="22"/>
      <c r="AF25" s="22"/>
      <c r="AG25" s="22"/>
      <c r="AH25" s="22"/>
    </row>
    <row r="26" spans="1:34" x14ac:dyDescent="0.25">
      <c r="A26" s="1">
        <f t="shared" si="0"/>
        <v>16</v>
      </c>
      <c r="B26" s="83"/>
      <c r="C26" s="17"/>
      <c r="D26" s="17"/>
      <c r="E26" s="17"/>
      <c r="F26" s="17"/>
      <c r="G26" s="17"/>
      <c r="H26" s="17"/>
      <c r="I26" s="17"/>
      <c r="J26" s="17"/>
      <c r="K26" s="18"/>
      <c r="L26" s="18"/>
      <c r="M26" s="18"/>
      <c r="N26" s="18"/>
      <c r="O26" s="19"/>
      <c r="P26" s="18"/>
      <c r="Q26" s="18"/>
      <c r="R26" s="18"/>
      <c r="S26" s="18"/>
      <c r="T26" s="19"/>
      <c r="U26" s="18"/>
      <c r="V26" s="18"/>
      <c r="W26" s="18"/>
      <c r="X26" s="18"/>
      <c r="Y26" s="19"/>
      <c r="Z26" s="18"/>
      <c r="AA26" s="18"/>
      <c r="AB26" s="18"/>
      <c r="AC26" s="18"/>
      <c r="AD26" s="19"/>
      <c r="AE26" s="18"/>
      <c r="AF26" s="18"/>
      <c r="AG26" s="18"/>
      <c r="AH26" s="18"/>
    </row>
    <row r="27" spans="1:34" x14ac:dyDescent="0.25">
      <c r="A27" s="1">
        <f t="shared" si="0"/>
        <v>17</v>
      </c>
      <c r="B27" s="84"/>
      <c r="C27" s="21"/>
      <c r="D27" s="21"/>
      <c r="E27" s="21"/>
      <c r="F27" s="21"/>
      <c r="G27" s="21"/>
      <c r="H27" s="21"/>
      <c r="I27" s="21"/>
      <c r="J27" s="21"/>
      <c r="K27" s="22"/>
      <c r="L27" s="22"/>
      <c r="M27" s="22"/>
      <c r="N27" s="22"/>
      <c r="O27" s="23"/>
      <c r="P27" s="22"/>
      <c r="Q27" s="22"/>
      <c r="R27" s="22"/>
      <c r="S27" s="22"/>
      <c r="T27" s="23"/>
      <c r="U27" s="22"/>
      <c r="V27" s="22"/>
      <c r="W27" s="22"/>
      <c r="X27" s="22"/>
      <c r="Y27" s="23"/>
      <c r="Z27" s="22"/>
      <c r="AA27" s="22"/>
      <c r="AB27" s="22"/>
      <c r="AC27" s="22"/>
      <c r="AD27" s="23"/>
      <c r="AE27" s="22"/>
      <c r="AF27" s="22"/>
      <c r="AG27" s="22"/>
      <c r="AH27" s="22"/>
    </row>
    <row r="28" spans="1:34" x14ac:dyDescent="0.25">
      <c r="A28" s="1">
        <f t="shared" si="0"/>
        <v>18</v>
      </c>
      <c r="B28" s="83"/>
      <c r="C28" s="17"/>
      <c r="D28" s="17"/>
      <c r="E28" s="17"/>
      <c r="F28" s="17"/>
      <c r="G28" s="17"/>
      <c r="H28" s="17"/>
      <c r="I28" s="17"/>
      <c r="J28" s="17"/>
      <c r="K28" s="18"/>
      <c r="L28" s="18"/>
      <c r="M28" s="18"/>
      <c r="N28" s="18"/>
      <c r="O28" s="19"/>
      <c r="P28" s="18"/>
      <c r="Q28" s="18"/>
      <c r="R28" s="18"/>
      <c r="S28" s="18"/>
      <c r="T28" s="19"/>
      <c r="U28" s="18"/>
      <c r="V28" s="18"/>
      <c r="W28" s="18"/>
      <c r="X28" s="18"/>
      <c r="Y28" s="19"/>
      <c r="Z28" s="18"/>
      <c r="AA28" s="18"/>
      <c r="AB28" s="18"/>
      <c r="AC28" s="18"/>
      <c r="AD28" s="19"/>
      <c r="AE28" s="18"/>
      <c r="AF28" s="18"/>
      <c r="AG28" s="18"/>
      <c r="AH28" s="18"/>
    </row>
    <row r="29" spans="1:34" x14ac:dyDescent="0.25">
      <c r="A29" s="1">
        <f t="shared" si="0"/>
        <v>19</v>
      </c>
      <c r="B29" s="84"/>
      <c r="C29" s="21"/>
      <c r="D29" s="21"/>
      <c r="E29" s="21"/>
      <c r="F29" s="21"/>
      <c r="G29" s="21"/>
      <c r="H29" s="21"/>
      <c r="I29" s="21"/>
      <c r="J29" s="21"/>
      <c r="K29" s="22"/>
      <c r="L29" s="22"/>
      <c r="M29" s="22"/>
      <c r="N29" s="22"/>
      <c r="O29" s="23"/>
      <c r="P29" s="22"/>
      <c r="Q29" s="22"/>
      <c r="R29" s="22"/>
      <c r="S29" s="22"/>
      <c r="T29" s="23"/>
      <c r="U29" s="22"/>
      <c r="V29" s="22"/>
      <c r="W29" s="22"/>
      <c r="X29" s="22"/>
      <c r="Y29" s="23"/>
      <c r="Z29" s="22"/>
      <c r="AA29" s="22"/>
      <c r="AB29" s="22"/>
      <c r="AC29" s="22"/>
      <c r="AD29" s="23"/>
      <c r="AE29" s="22"/>
      <c r="AF29" s="22"/>
      <c r="AG29" s="22"/>
      <c r="AH29" s="22"/>
    </row>
    <row r="30" spans="1:34" x14ac:dyDescent="0.25">
      <c r="A30" s="1">
        <f t="shared" si="0"/>
        <v>20</v>
      </c>
      <c r="B30" s="83"/>
      <c r="C30" s="17"/>
      <c r="D30" s="17"/>
      <c r="E30" s="17"/>
      <c r="F30" s="17"/>
      <c r="G30" s="17"/>
      <c r="H30" s="17"/>
      <c r="I30" s="17"/>
      <c r="J30" s="17"/>
      <c r="K30" s="18"/>
      <c r="L30" s="18"/>
      <c r="M30" s="18"/>
      <c r="N30" s="18"/>
      <c r="O30" s="19"/>
      <c r="P30" s="18"/>
      <c r="Q30" s="18"/>
      <c r="R30" s="18"/>
      <c r="S30" s="18"/>
      <c r="T30" s="19"/>
      <c r="U30" s="18"/>
      <c r="V30" s="18"/>
      <c r="W30" s="18"/>
      <c r="X30" s="18"/>
      <c r="Y30" s="19"/>
      <c r="Z30" s="18"/>
      <c r="AA30" s="18"/>
      <c r="AB30" s="18"/>
      <c r="AC30" s="18"/>
      <c r="AD30" s="19"/>
      <c r="AE30" s="18"/>
      <c r="AF30" s="18"/>
      <c r="AG30" s="18"/>
      <c r="AH30" s="18"/>
    </row>
    <row r="31" spans="1:34" x14ac:dyDescent="0.25">
      <c r="A31" s="1">
        <f t="shared" si="0"/>
        <v>21</v>
      </c>
      <c r="B31" s="84"/>
      <c r="C31" s="21"/>
      <c r="D31" s="21"/>
      <c r="E31" s="21"/>
      <c r="F31" s="21"/>
      <c r="G31" s="21"/>
      <c r="H31" s="21"/>
      <c r="I31" s="21"/>
      <c r="J31" s="21"/>
      <c r="K31" s="22"/>
      <c r="L31" s="22"/>
      <c r="M31" s="22"/>
      <c r="N31" s="22"/>
      <c r="O31" s="23"/>
      <c r="P31" s="22"/>
      <c r="Q31" s="22"/>
      <c r="R31" s="22"/>
      <c r="S31" s="22"/>
      <c r="T31" s="23"/>
      <c r="U31" s="22"/>
      <c r="V31" s="22"/>
      <c r="W31" s="22"/>
      <c r="X31" s="22"/>
      <c r="Y31" s="23"/>
      <c r="Z31" s="22"/>
      <c r="AA31" s="22"/>
      <c r="AB31" s="22"/>
      <c r="AC31" s="22"/>
      <c r="AD31" s="23"/>
      <c r="AE31" s="22"/>
      <c r="AF31" s="22"/>
      <c r="AG31" s="22"/>
      <c r="AH31" s="22"/>
    </row>
    <row r="32" spans="1:34" x14ac:dyDescent="0.25">
      <c r="A32" s="1">
        <f t="shared" si="0"/>
        <v>22</v>
      </c>
      <c r="B32" s="83"/>
      <c r="C32" s="17"/>
      <c r="D32" s="17"/>
      <c r="E32" s="17"/>
      <c r="F32" s="17"/>
      <c r="G32" s="17"/>
      <c r="H32" s="17"/>
      <c r="I32" s="17"/>
      <c r="J32" s="17"/>
      <c r="K32" s="18"/>
      <c r="L32" s="18"/>
      <c r="M32" s="18"/>
      <c r="N32" s="18"/>
      <c r="O32" s="19"/>
      <c r="P32" s="18"/>
      <c r="Q32" s="18"/>
      <c r="R32" s="18"/>
      <c r="S32" s="18"/>
      <c r="T32" s="19"/>
      <c r="U32" s="18"/>
      <c r="V32" s="18"/>
      <c r="W32" s="18"/>
      <c r="X32" s="18"/>
      <c r="Y32" s="19"/>
      <c r="Z32" s="18"/>
      <c r="AA32" s="18"/>
      <c r="AB32" s="18"/>
      <c r="AC32" s="18"/>
      <c r="AD32" s="19"/>
      <c r="AE32" s="18"/>
      <c r="AF32" s="18"/>
      <c r="AG32" s="18"/>
      <c r="AH32" s="18"/>
    </row>
    <row r="33" spans="1:34" x14ac:dyDescent="0.25">
      <c r="A33" s="1">
        <f t="shared" si="0"/>
        <v>23</v>
      </c>
      <c r="B33" s="84"/>
      <c r="C33" s="21"/>
      <c r="D33" s="21"/>
      <c r="E33" s="21"/>
      <c r="F33" s="21"/>
      <c r="G33" s="21"/>
      <c r="H33" s="21"/>
      <c r="I33" s="21"/>
      <c r="J33" s="21"/>
      <c r="K33" s="22"/>
      <c r="L33" s="22"/>
      <c r="M33" s="22"/>
      <c r="N33" s="22"/>
      <c r="O33" s="23"/>
      <c r="P33" s="22"/>
      <c r="Q33" s="22"/>
      <c r="R33" s="22"/>
      <c r="S33" s="22"/>
      <c r="T33" s="23"/>
      <c r="U33" s="22"/>
      <c r="V33" s="22"/>
      <c r="W33" s="22"/>
      <c r="X33" s="22"/>
      <c r="Y33" s="23"/>
      <c r="Z33" s="22"/>
      <c r="AA33" s="22"/>
      <c r="AB33" s="22"/>
      <c r="AC33" s="22"/>
      <c r="AD33" s="23"/>
      <c r="AE33" s="22"/>
      <c r="AF33" s="22"/>
      <c r="AG33" s="22"/>
      <c r="AH33" s="22"/>
    </row>
    <row r="34" spans="1:34" x14ac:dyDescent="0.25">
      <c r="A34" s="1">
        <f t="shared" si="0"/>
        <v>24</v>
      </c>
      <c r="B34" s="83"/>
      <c r="C34" s="17"/>
      <c r="D34" s="17"/>
      <c r="E34" s="17"/>
      <c r="F34" s="17"/>
      <c r="G34" s="17"/>
      <c r="H34" s="17"/>
      <c r="I34" s="17"/>
      <c r="J34" s="17"/>
      <c r="K34" s="18"/>
      <c r="L34" s="18"/>
      <c r="M34" s="18"/>
      <c r="N34" s="18"/>
      <c r="O34" s="19"/>
      <c r="P34" s="18"/>
      <c r="Q34" s="18"/>
      <c r="R34" s="18"/>
      <c r="S34" s="18"/>
      <c r="T34" s="19"/>
      <c r="U34" s="18"/>
      <c r="V34" s="18"/>
      <c r="W34" s="18"/>
      <c r="X34" s="18"/>
      <c r="Y34" s="19"/>
      <c r="Z34" s="18"/>
      <c r="AA34" s="18"/>
      <c r="AB34" s="18"/>
      <c r="AC34" s="18"/>
      <c r="AD34" s="19"/>
      <c r="AE34" s="18"/>
      <c r="AF34" s="18"/>
      <c r="AG34" s="18"/>
      <c r="AH34" s="18"/>
    </row>
    <row r="35" spans="1:34" x14ac:dyDescent="0.25">
      <c r="A35" s="1">
        <f t="shared" si="0"/>
        <v>25</v>
      </c>
      <c r="B35" s="84"/>
      <c r="C35" s="21"/>
      <c r="D35" s="21"/>
      <c r="E35" s="21"/>
      <c r="F35" s="21"/>
      <c r="G35" s="21"/>
      <c r="H35" s="21"/>
      <c r="I35" s="21"/>
      <c r="J35" s="21"/>
      <c r="K35" s="22"/>
      <c r="L35" s="22"/>
      <c r="M35" s="22"/>
      <c r="N35" s="22"/>
      <c r="O35" s="23"/>
      <c r="P35" s="22"/>
      <c r="Q35" s="22"/>
      <c r="R35" s="22"/>
      <c r="S35" s="22"/>
      <c r="T35" s="23"/>
      <c r="U35" s="22"/>
      <c r="V35" s="22"/>
      <c r="W35" s="22"/>
      <c r="X35" s="22"/>
      <c r="Y35" s="23"/>
      <c r="Z35" s="22"/>
      <c r="AA35" s="22"/>
      <c r="AB35" s="22"/>
      <c r="AC35" s="22"/>
      <c r="AD35" s="23"/>
      <c r="AE35" s="22"/>
      <c r="AF35" s="22"/>
      <c r="AG35" s="22"/>
      <c r="AH35" s="22"/>
    </row>
    <row r="36" spans="1:34" x14ac:dyDescent="0.25">
      <c r="A36" s="1">
        <f t="shared" si="0"/>
        <v>26</v>
      </c>
      <c r="B36" s="83"/>
      <c r="C36" s="17"/>
      <c r="D36" s="17"/>
      <c r="E36" s="17"/>
      <c r="F36" s="17"/>
      <c r="G36" s="17"/>
      <c r="H36" s="17"/>
      <c r="I36" s="17"/>
      <c r="J36" s="17"/>
      <c r="K36" s="18"/>
      <c r="L36" s="18"/>
      <c r="M36" s="18"/>
      <c r="N36" s="18"/>
      <c r="O36" s="19"/>
      <c r="P36" s="18"/>
      <c r="Q36" s="18"/>
      <c r="R36" s="18"/>
      <c r="S36" s="18"/>
      <c r="T36" s="19"/>
      <c r="U36" s="18"/>
      <c r="V36" s="18"/>
      <c r="W36" s="18"/>
      <c r="X36" s="18"/>
      <c r="Y36" s="19"/>
      <c r="Z36" s="18"/>
      <c r="AA36" s="18"/>
      <c r="AB36" s="18"/>
      <c r="AC36" s="18"/>
      <c r="AD36" s="19"/>
      <c r="AE36" s="18"/>
      <c r="AF36" s="18"/>
      <c r="AG36" s="18"/>
      <c r="AH36" s="18"/>
    </row>
    <row r="37" spans="1:34" x14ac:dyDescent="0.25">
      <c r="A37" s="1">
        <f t="shared" si="0"/>
        <v>27</v>
      </c>
      <c r="B37" s="84"/>
      <c r="C37" s="21"/>
      <c r="D37" s="21"/>
      <c r="E37" s="21"/>
      <c r="F37" s="21"/>
      <c r="G37" s="21"/>
      <c r="H37" s="21"/>
      <c r="I37" s="21"/>
      <c r="J37" s="21"/>
      <c r="K37" s="22"/>
      <c r="L37" s="22"/>
      <c r="M37" s="22"/>
      <c r="N37" s="22"/>
      <c r="O37" s="23"/>
      <c r="P37" s="22"/>
      <c r="Q37" s="22"/>
      <c r="R37" s="22"/>
      <c r="S37" s="22"/>
      <c r="T37" s="23"/>
      <c r="U37" s="22"/>
      <c r="V37" s="22"/>
      <c r="W37" s="22"/>
      <c r="X37" s="22"/>
      <c r="Y37" s="23"/>
      <c r="Z37" s="22"/>
      <c r="AA37" s="22"/>
      <c r="AB37" s="22"/>
      <c r="AC37" s="22"/>
      <c r="AD37" s="23"/>
      <c r="AE37" s="22"/>
      <c r="AF37" s="22"/>
      <c r="AG37" s="22"/>
      <c r="AH37" s="22"/>
    </row>
    <row r="38" spans="1:34" x14ac:dyDescent="0.25">
      <c r="A38" s="1">
        <f t="shared" si="0"/>
        <v>28</v>
      </c>
      <c r="B38" s="83"/>
      <c r="C38" s="17"/>
      <c r="D38" s="17"/>
      <c r="E38" s="17"/>
      <c r="F38" s="17"/>
      <c r="G38" s="17"/>
      <c r="H38" s="17"/>
      <c r="I38" s="17"/>
      <c r="J38" s="17"/>
      <c r="K38" s="18"/>
      <c r="L38" s="18"/>
      <c r="M38" s="18"/>
      <c r="N38" s="18"/>
      <c r="O38" s="19"/>
      <c r="P38" s="18"/>
      <c r="Q38" s="18"/>
      <c r="R38" s="18"/>
      <c r="S38" s="18"/>
      <c r="T38" s="19"/>
      <c r="U38" s="18"/>
      <c r="V38" s="18"/>
      <c r="W38" s="18"/>
      <c r="X38" s="18"/>
      <c r="Y38" s="19"/>
      <c r="Z38" s="18"/>
      <c r="AA38" s="18"/>
      <c r="AB38" s="18"/>
      <c r="AC38" s="18"/>
      <c r="AD38" s="19"/>
      <c r="AE38" s="18"/>
      <c r="AF38" s="18"/>
      <c r="AG38" s="18"/>
      <c r="AH38" s="18"/>
    </row>
    <row r="39" spans="1:34" x14ac:dyDescent="0.25">
      <c r="A39" s="1">
        <f t="shared" si="0"/>
        <v>29</v>
      </c>
      <c r="B39" s="84"/>
      <c r="C39" s="21"/>
      <c r="D39" s="21"/>
      <c r="E39" s="21"/>
      <c r="F39" s="21"/>
      <c r="G39" s="21"/>
      <c r="H39" s="21"/>
      <c r="I39" s="21"/>
      <c r="J39" s="21"/>
      <c r="K39" s="22"/>
      <c r="L39" s="22"/>
      <c r="M39" s="22"/>
      <c r="N39" s="22"/>
      <c r="O39" s="23"/>
      <c r="P39" s="22"/>
      <c r="Q39" s="22"/>
      <c r="R39" s="22"/>
      <c r="S39" s="22"/>
      <c r="T39" s="23"/>
      <c r="U39" s="22"/>
      <c r="V39" s="22"/>
      <c r="W39" s="22"/>
      <c r="X39" s="22"/>
      <c r="Y39" s="23"/>
      <c r="Z39" s="22"/>
      <c r="AA39" s="22"/>
      <c r="AB39" s="22"/>
      <c r="AC39" s="22"/>
      <c r="AD39" s="23"/>
      <c r="AE39" s="22"/>
      <c r="AF39" s="22"/>
      <c r="AG39" s="22"/>
      <c r="AH39" s="22"/>
    </row>
    <row r="40" spans="1:34" x14ac:dyDescent="0.25">
      <c r="A40" s="1">
        <f t="shared" si="0"/>
        <v>30</v>
      </c>
      <c r="B40" s="83"/>
      <c r="C40" s="17"/>
      <c r="D40" s="17"/>
      <c r="E40" s="17"/>
      <c r="F40" s="17"/>
      <c r="G40" s="17"/>
      <c r="H40" s="17"/>
      <c r="I40" s="17"/>
      <c r="J40" s="17"/>
      <c r="K40" s="18"/>
      <c r="L40" s="18"/>
      <c r="M40" s="18"/>
      <c r="N40" s="18"/>
      <c r="O40" s="19"/>
      <c r="P40" s="18"/>
      <c r="Q40" s="18"/>
      <c r="R40" s="18"/>
      <c r="S40" s="18"/>
      <c r="T40" s="19"/>
      <c r="U40" s="18"/>
      <c r="V40" s="18"/>
      <c r="W40" s="18"/>
      <c r="X40" s="18"/>
      <c r="Y40" s="19"/>
      <c r="Z40" s="18"/>
      <c r="AA40" s="18"/>
      <c r="AB40" s="18"/>
      <c r="AC40" s="18"/>
      <c r="AD40" s="19"/>
      <c r="AE40" s="18"/>
      <c r="AF40" s="18"/>
      <c r="AG40" s="18"/>
      <c r="AH40" s="18"/>
    </row>
    <row r="41" spans="1:34" x14ac:dyDescent="0.25">
      <c r="A41" s="1">
        <f t="shared" si="0"/>
        <v>31</v>
      </c>
      <c r="B41" s="84"/>
      <c r="C41" s="21"/>
      <c r="D41" s="21"/>
      <c r="E41" s="21"/>
      <c r="F41" s="21"/>
      <c r="G41" s="21"/>
      <c r="H41" s="21"/>
      <c r="I41" s="21"/>
      <c r="J41" s="21"/>
      <c r="K41" s="22"/>
      <c r="L41" s="22"/>
      <c r="M41" s="22"/>
      <c r="N41" s="22"/>
      <c r="O41" s="23"/>
      <c r="P41" s="22"/>
      <c r="Q41" s="22"/>
      <c r="R41" s="22"/>
      <c r="S41" s="22"/>
      <c r="T41" s="23"/>
      <c r="U41" s="22"/>
      <c r="V41" s="22"/>
      <c r="W41" s="22"/>
      <c r="X41" s="22"/>
      <c r="Y41" s="23"/>
      <c r="Z41" s="22"/>
      <c r="AA41" s="22"/>
      <c r="AB41" s="22"/>
      <c r="AC41" s="22"/>
      <c r="AD41" s="23"/>
      <c r="AE41" s="22"/>
      <c r="AF41" s="22"/>
      <c r="AG41" s="22"/>
      <c r="AH41" s="22"/>
    </row>
    <row r="42" spans="1:34" x14ac:dyDescent="0.25">
      <c r="A42" s="1">
        <f t="shared" si="0"/>
        <v>32</v>
      </c>
      <c r="B42" s="83"/>
      <c r="C42" s="17"/>
      <c r="D42" s="17"/>
      <c r="E42" s="17"/>
      <c r="F42" s="17"/>
      <c r="G42" s="17"/>
      <c r="H42" s="17"/>
      <c r="I42" s="17"/>
      <c r="J42" s="17"/>
      <c r="K42" s="18"/>
      <c r="L42" s="18"/>
      <c r="M42" s="18"/>
      <c r="N42" s="18"/>
      <c r="O42" s="19"/>
      <c r="P42" s="18"/>
      <c r="Q42" s="18"/>
      <c r="R42" s="18"/>
      <c r="S42" s="18"/>
      <c r="T42" s="19"/>
      <c r="U42" s="18"/>
      <c r="V42" s="18"/>
      <c r="W42" s="18"/>
      <c r="X42" s="18"/>
      <c r="Y42" s="19"/>
      <c r="Z42" s="18"/>
      <c r="AA42" s="18"/>
      <c r="AB42" s="18"/>
      <c r="AC42" s="18"/>
      <c r="AD42" s="19"/>
      <c r="AE42" s="18"/>
      <c r="AF42" s="18"/>
      <c r="AG42" s="18"/>
      <c r="AH42" s="18"/>
    </row>
    <row r="43" spans="1:34" x14ac:dyDescent="0.25">
      <c r="A43" s="1">
        <f t="shared" si="0"/>
        <v>33</v>
      </c>
      <c r="B43" s="84"/>
      <c r="C43" s="21"/>
      <c r="D43" s="21"/>
      <c r="E43" s="21"/>
      <c r="F43" s="21"/>
      <c r="G43" s="21"/>
      <c r="H43" s="21"/>
      <c r="I43" s="21"/>
      <c r="J43" s="21"/>
      <c r="K43" s="22"/>
      <c r="L43" s="22"/>
      <c r="M43" s="22"/>
      <c r="N43" s="22"/>
      <c r="O43" s="23"/>
      <c r="P43" s="22"/>
      <c r="Q43" s="22"/>
      <c r="R43" s="22"/>
      <c r="S43" s="22"/>
      <c r="T43" s="23"/>
      <c r="U43" s="22"/>
      <c r="V43" s="22"/>
      <c r="W43" s="22"/>
      <c r="X43" s="22"/>
      <c r="Y43" s="23"/>
      <c r="Z43" s="22"/>
      <c r="AA43" s="22"/>
      <c r="AB43" s="22"/>
      <c r="AC43" s="22"/>
      <c r="AD43" s="23"/>
      <c r="AE43" s="22"/>
      <c r="AF43" s="22"/>
      <c r="AG43" s="22"/>
      <c r="AH43" s="22"/>
    </row>
    <row r="44" spans="1:34" x14ac:dyDescent="0.25">
      <c r="A44" s="1">
        <f t="shared" si="0"/>
        <v>34</v>
      </c>
      <c r="B44" s="83"/>
      <c r="C44" s="17"/>
      <c r="D44" s="17"/>
      <c r="E44" s="17"/>
      <c r="F44" s="17"/>
      <c r="G44" s="17"/>
      <c r="H44" s="17"/>
      <c r="I44" s="17"/>
      <c r="J44" s="17"/>
      <c r="K44" s="18"/>
      <c r="L44" s="18"/>
      <c r="M44" s="18"/>
      <c r="N44" s="18"/>
      <c r="O44" s="19"/>
      <c r="P44" s="18"/>
      <c r="Q44" s="18"/>
      <c r="R44" s="18"/>
      <c r="S44" s="18"/>
      <c r="T44" s="19"/>
      <c r="U44" s="18"/>
      <c r="V44" s="18"/>
      <c r="W44" s="18"/>
      <c r="X44" s="18"/>
      <c r="Y44" s="19"/>
      <c r="Z44" s="18"/>
      <c r="AA44" s="18"/>
      <c r="AB44" s="18"/>
      <c r="AC44" s="18"/>
      <c r="AD44" s="19"/>
      <c r="AE44" s="18"/>
      <c r="AF44" s="18"/>
      <c r="AG44" s="18"/>
      <c r="AH44" s="18"/>
    </row>
    <row r="45" spans="1:34" x14ac:dyDescent="0.25">
      <c r="A45" s="1">
        <f t="shared" si="0"/>
        <v>35</v>
      </c>
      <c r="B45" s="84"/>
      <c r="C45" s="21"/>
      <c r="D45" s="21"/>
      <c r="E45" s="21"/>
      <c r="F45" s="21"/>
      <c r="G45" s="21"/>
      <c r="H45" s="21"/>
      <c r="I45" s="21"/>
      <c r="J45" s="21"/>
      <c r="K45" s="22"/>
      <c r="L45" s="22"/>
      <c r="M45" s="22"/>
      <c r="N45" s="22"/>
      <c r="O45" s="23"/>
      <c r="P45" s="22"/>
      <c r="Q45" s="22"/>
      <c r="R45" s="22"/>
      <c r="S45" s="22"/>
      <c r="T45" s="23"/>
      <c r="U45" s="22"/>
      <c r="V45" s="22"/>
      <c r="W45" s="22"/>
      <c r="X45" s="22"/>
      <c r="Y45" s="23"/>
      <c r="Z45" s="22"/>
      <c r="AA45" s="22"/>
      <c r="AB45" s="22"/>
      <c r="AC45" s="22"/>
      <c r="AD45" s="23"/>
      <c r="AE45" s="22"/>
      <c r="AF45" s="22"/>
      <c r="AG45" s="22"/>
      <c r="AH45" s="22"/>
    </row>
    <row r="46" spans="1:34" x14ac:dyDescent="0.25">
      <c r="A46" s="1">
        <f t="shared" si="0"/>
        <v>36</v>
      </c>
      <c r="B46" s="83"/>
      <c r="C46" s="17"/>
      <c r="D46" s="17"/>
      <c r="E46" s="17"/>
      <c r="F46" s="17"/>
      <c r="G46" s="17"/>
      <c r="H46" s="17"/>
      <c r="I46" s="17"/>
      <c r="J46" s="17"/>
      <c r="K46" s="18"/>
      <c r="L46" s="18"/>
      <c r="M46" s="18"/>
      <c r="N46" s="18"/>
      <c r="O46" s="19"/>
      <c r="P46" s="18"/>
      <c r="Q46" s="18"/>
      <c r="R46" s="18"/>
      <c r="S46" s="18"/>
      <c r="T46" s="19"/>
      <c r="U46" s="18"/>
      <c r="V46" s="18"/>
      <c r="W46" s="18"/>
      <c r="X46" s="18"/>
      <c r="Y46" s="19"/>
      <c r="Z46" s="18"/>
      <c r="AA46" s="18"/>
      <c r="AB46" s="18"/>
      <c r="AC46" s="18"/>
      <c r="AD46" s="19"/>
      <c r="AE46" s="18"/>
      <c r="AF46" s="18"/>
      <c r="AG46" s="18"/>
      <c r="AH46" s="18"/>
    </row>
    <row r="47" spans="1:34" x14ac:dyDescent="0.25">
      <c r="A47" s="1">
        <f t="shared" si="0"/>
        <v>37</v>
      </c>
      <c r="B47" s="84"/>
      <c r="C47" s="21"/>
      <c r="D47" s="21"/>
      <c r="E47" s="21"/>
      <c r="F47" s="21"/>
      <c r="G47" s="21"/>
      <c r="H47" s="21"/>
      <c r="I47" s="21"/>
      <c r="J47" s="21"/>
      <c r="K47" s="22"/>
      <c r="L47" s="22"/>
      <c r="M47" s="22"/>
      <c r="N47" s="22"/>
      <c r="O47" s="23"/>
      <c r="P47" s="22"/>
      <c r="Q47" s="22"/>
      <c r="R47" s="22"/>
      <c r="S47" s="22"/>
      <c r="T47" s="23"/>
      <c r="U47" s="22"/>
      <c r="V47" s="22"/>
      <c r="W47" s="22"/>
      <c r="X47" s="22"/>
      <c r="Y47" s="23"/>
      <c r="Z47" s="22"/>
      <c r="AA47" s="22"/>
      <c r="AB47" s="22"/>
      <c r="AC47" s="22"/>
      <c r="AD47" s="23"/>
      <c r="AE47" s="22"/>
      <c r="AF47" s="22"/>
      <c r="AG47" s="22"/>
      <c r="AH47" s="22"/>
    </row>
    <row r="48" spans="1:34" x14ac:dyDescent="0.25">
      <c r="A48" s="1">
        <f t="shared" si="0"/>
        <v>38</v>
      </c>
      <c r="B48" s="83"/>
      <c r="C48" s="17"/>
      <c r="D48" s="17"/>
      <c r="E48" s="17"/>
      <c r="F48" s="17"/>
      <c r="G48" s="17"/>
      <c r="H48" s="17"/>
      <c r="I48" s="17"/>
      <c r="J48" s="17"/>
      <c r="K48" s="18"/>
      <c r="L48" s="18"/>
      <c r="M48" s="18"/>
      <c r="N48" s="18"/>
      <c r="O48" s="19"/>
      <c r="P48" s="18"/>
      <c r="Q48" s="18"/>
      <c r="R48" s="18"/>
      <c r="S48" s="18"/>
      <c r="T48" s="19"/>
      <c r="U48" s="18"/>
      <c r="V48" s="18"/>
      <c r="W48" s="18"/>
      <c r="X48" s="18"/>
      <c r="Y48" s="19"/>
      <c r="Z48" s="18"/>
      <c r="AA48" s="18"/>
      <c r="AB48" s="18"/>
      <c r="AC48" s="18"/>
      <c r="AD48" s="19"/>
      <c r="AE48" s="18"/>
      <c r="AF48" s="18"/>
      <c r="AG48" s="18"/>
      <c r="AH48" s="18"/>
    </row>
    <row r="49" spans="1:34" x14ac:dyDescent="0.25">
      <c r="A49" s="1">
        <f t="shared" si="0"/>
        <v>39</v>
      </c>
      <c r="B49" s="84"/>
      <c r="C49" s="21"/>
      <c r="D49" s="21"/>
      <c r="E49" s="21"/>
      <c r="F49" s="21"/>
      <c r="G49" s="21"/>
      <c r="H49" s="21"/>
      <c r="I49" s="21"/>
      <c r="J49" s="21"/>
      <c r="K49" s="22"/>
      <c r="L49" s="22"/>
      <c r="M49" s="22"/>
      <c r="N49" s="22"/>
      <c r="O49" s="23"/>
      <c r="P49" s="22"/>
      <c r="Q49" s="22"/>
      <c r="R49" s="22"/>
      <c r="S49" s="22"/>
      <c r="T49" s="23"/>
      <c r="U49" s="22"/>
      <c r="V49" s="22"/>
      <c r="W49" s="22"/>
      <c r="X49" s="22"/>
      <c r="Y49" s="23"/>
      <c r="Z49" s="22"/>
      <c r="AA49" s="22"/>
      <c r="AB49" s="22"/>
      <c r="AC49" s="22"/>
      <c r="AD49" s="23"/>
      <c r="AE49" s="22"/>
      <c r="AF49" s="22"/>
      <c r="AG49" s="22"/>
      <c r="AH49" s="22"/>
    </row>
    <row r="50" spans="1:34" x14ac:dyDescent="0.25">
      <c r="A50" s="1">
        <f t="shared" si="0"/>
        <v>40</v>
      </c>
      <c r="B50" s="83"/>
      <c r="C50" s="17"/>
      <c r="D50" s="17"/>
      <c r="E50" s="17"/>
      <c r="F50" s="17"/>
      <c r="G50" s="17"/>
      <c r="H50" s="17"/>
      <c r="I50" s="17"/>
      <c r="J50" s="17"/>
      <c r="K50" s="18"/>
      <c r="L50" s="18"/>
      <c r="M50" s="18"/>
      <c r="N50" s="18"/>
      <c r="O50" s="19"/>
      <c r="P50" s="18"/>
      <c r="Q50" s="18"/>
      <c r="R50" s="18"/>
      <c r="S50" s="18"/>
      <c r="T50" s="19"/>
      <c r="U50" s="18"/>
      <c r="V50" s="18"/>
      <c r="W50" s="18"/>
      <c r="X50" s="18"/>
      <c r="Y50" s="19"/>
      <c r="Z50" s="18"/>
      <c r="AA50" s="18"/>
      <c r="AB50" s="18"/>
      <c r="AC50" s="18"/>
      <c r="AD50" s="19"/>
      <c r="AE50" s="18"/>
      <c r="AF50" s="18"/>
      <c r="AG50" s="18"/>
      <c r="AH50" s="18"/>
    </row>
    <row r="51" spans="1:34" x14ac:dyDescent="0.25">
      <c r="A51" s="1">
        <f t="shared" si="0"/>
        <v>41</v>
      </c>
      <c r="B51" s="84"/>
      <c r="C51" s="21"/>
      <c r="D51" s="21"/>
      <c r="E51" s="21"/>
      <c r="F51" s="21"/>
      <c r="G51" s="21"/>
      <c r="H51" s="21"/>
      <c r="I51" s="21"/>
      <c r="J51" s="21"/>
      <c r="K51" s="22"/>
      <c r="L51" s="22"/>
      <c r="M51" s="22"/>
      <c r="N51" s="22"/>
      <c r="O51" s="23"/>
      <c r="P51" s="22"/>
      <c r="Q51" s="22"/>
      <c r="R51" s="22"/>
      <c r="S51" s="22"/>
      <c r="T51" s="23"/>
      <c r="U51" s="22"/>
      <c r="V51" s="22"/>
      <c r="W51" s="22"/>
      <c r="X51" s="22"/>
      <c r="Y51" s="23"/>
      <c r="Z51" s="22"/>
      <c r="AA51" s="22"/>
      <c r="AB51" s="22"/>
      <c r="AC51" s="22"/>
      <c r="AD51" s="23"/>
      <c r="AE51" s="22"/>
      <c r="AF51" s="22"/>
      <c r="AG51" s="22"/>
      <c r="AH51" s="22"/>
    </row>
    <row r="52" spans="1:34" x14ac:dyDescent="0.25">
      <c r="A52" s="1">
        <f t="shared" si="0"/>
        <v>42</v>
      </c>
      <c r="B52" s="83"/>
      <c r="C52" s="17"/>
      <c r="D52" s="17"/>
      <c r="E52" s="17"/>
      <c r="F52" s="17"/>
      <c r="G52" s="17"/>
      <c r="H52" s="17"/>
      <c r="I52" s="17"/>
      <c r="J52" s="17"/>
      <c r="K52" s="18"/>
      <c r="L52" s="18"/>
      <c r="M52" s="18"/>
      <c r="N52" s="18"/>
      <c r="O52" s="19"/>
      <c r="P52" s="18"/>
      <c r="Q52" s="18"/>
      <c r="R52" s="18"/>
      <c r="S52" s="18"/>
      <c r="T52" s="19"/>
      <c r="U52" s="18"/>
      <c r="V52" s="18"/>
      <c r="W52" s="18"/>
      <c r="X52" s="18"/>
      <c r="Y52" s="19"/>
      <c r="Z52" s="18"/>
      <c r="AA52" s="18"/>
      <c r="AB52" s="18"/>
      <c r="AC52" s="18"/>
      <c r="AD52" s="19"/>
      <c r="AE52" s="18"/>
      <c r="AF52" s="18"/>
      <c r="AG52" s="18"/>
      <c r="AH52" s="18"/>
    </row>
    <row r="53" spans="1:34" x14ac:dyDescent="0.25">
      <c r="A53" s="1">
        <f t="shared" si="0"/>
        <v>43</v>
      </c>
      <c r="B53" s="84"/>
      <c r="C53" s="21"/>
      <c r="D53" s="21"/>
      <c r="E53" s="21"/>
      <c r="F53" s="21"/>
      <c r="G53" s="21"/>
      <c r="H53" s="21"/>
      <c r="I53" s="21"/>
      <c r="J53" s="21"/>
      <c r="K53" s="22"/>
      <c r="L53" s="22"/>
      <c r="M53" s="22"/>
      <c r="N53" s="22"/>
      <c r="O53" s="23"/>
      <c r="P53" s="22"/>
      <c r="Q53" s="22"/>
      <c r="R53" s="22"/>
      <c r="S53" s="22"/>
      <c r="T53" s="23"/>
      <c r="U53" s="22"/>
      <c r="V53" s="22"/>
      <c r="W53" s="22"/>
      <c r="X53" s="22"/>
      <c r="Y53" s="23"/>
      <c r="Z53" s="22"/>
      <c r="AA53" s="22"/>
      <c r="AB53" s="22"/>
      <c r="AC53" s="22"/>
      <c r="AD53" s="23"/>
      <c r="AE53" s="22"/>
      <c r="AF53" s="22"/>
      <c r="AG53" s="22"/>
      <c r="AH53" s="22"/>
    </row>
    <row r="54" spans="1:34" x14ac:dyDescent="0.25">
      <c r="A54" s="1">
        <f t="shared" si="0"/>
        <v>44</v>
      </c>
      <c r="B54" s="83"/>
      <c r="C54" s="17"/>
      <c r="D54" s="17"/>
      <c r="E54" s="17"/>
      <c r="F54" s="17"/>
      <c r="G54" s="17"/>
      <c r="H54" s="17"/>
      <c r="I54" s="17"/>
      <c r="J54" s="17"/>
      <c r="K54" s="18"/>
      <c r="L54" s="18"/>
      <c r="M54" s="18"/>
      <c r="N54" s="18"/>
      <c r="O54" s="19"/>
      <c r="P54" s="18"/>
      <c r="Q54" s="18"/>
      <c r="R54" s="18"/>
      <c r="S54" s="18"/>
      <c r="T54" s="19"/>
      <c r="U54" s="18"/>
      <c r="V54" s="18"/>
      <c r="W54" s="18"/>
      <c r="X54" s="18"/>
      <c r="Y54" s="19"/>
      <c r="Z54" s="18"/>
      <c r="AA54" s="18"/>
      <c r="AB54" s="18"/>
      <c r="AC54" s="18"/>
      <c r="AD54" s="19"/>
      <c r="AE54" s="18"/>
      <c r="AF54" s="18"/>
      <c r="AG54" s="18"/>
      <c r="AH54" s="18"/>
    </row>
    <row r="55" spans="1:34" x14ac:dyDescent="0.25">
      <c r="A55" s="1">
        <f t="shared" si="0"/>
        <v>45</v>
      </c>
      <c r="B55" s="84"/>
      <c r="C55" s="21"/>
      <c r="D55" s="21"/>
      <c r="E55" s="21"/>
      <c r="F55" s="21"/>
      <c r="G55" s="21"/>
      <c r="H55" s="21"/>
      <c r="I55" s="21"/>
      <c r="J55" s="21"/>
      <c r="K55" s="22"/>
      <c r="L55" s="22"/>
      <c r="M55" s="22"/>
      <c r="N55" s="22"/>
      <c r="O55" s="23"/>
      <c r="P55" s="22"/>
      <c r="Q55" s="22"/>
      <c r="R55" s="22"/>
      <c r="S55" s="22"/>
      <c r="T55" s="23"/>
      <c r="U55" s="22"/>
      <c r="V55" s="22"/>
      <c r="W55" s="22"/>
      <c r="X55" s="22"/>
      <c r="Y55" s="23"/>
      <c r="Z55" s="22"/>
      <c r="AA55" s="22"/>
      <c r="AB55" s="22"/>
      <c r="AC55" s="22"/>
      <c r="AD55" s="23"/>
      <c r="AE55" s="22"/>
      <c r="AF55" s="22"/>
      <c r="AG55" s="22"/>
      <c r="AH55" s="22"/>
    </row>
    <row r="56" spans="1:34" x14ac:dyDescent="0.25">
      <c r="A56" s="1">
        <f t="shared" si="0"/>
        <v>46</v>
      </c>
      <c r="B56" s="83"/>
      <c r="C56" s="17"/>
      <c r="D56" s="17"/>
      <c r="E56" s="17"/>
      <c r="F56" s="17"/>
      <c r="G56" s="17"/>
      <c r="H56" s="17"/>
      <c r="I56" s="17"/>
      <c r="J56" s="17"/>
      <c r="K56" s="18"/>
      <c r="L56" s="18"/>
      <c r="M56" s="18"/>
      <c r="N56" s="18"/>
      <c r="O56" s="19"/>
      <c r="P56" s="18"/>
      <c r="Q56" s="18"/>
      <c r="R56" s="18"/>
      <c r="S56" s="18"/>
      <c r="T56" s="19"/>
      <c r="U56" s="18"/>
      <c r="V56" s="18"/>
      <c r="W56" s="18"/>
      <c r="X56" s="18"/>
      <c r="Y56" s="19"/>
      <c r="Z56" s="18"/>
      <c r="AA56" s="18"/>
      <c r="AB56" s="18"/>
      <c r="AC56" s="18"/>
      <c r="AD56" s="19"/>
      <c r="AE56" s="18"/>
      <c r="AF56" s="18"/>
      <c r="AG56" s="18"/>
      <c r="AH56" s="18"/>
    </row>
    <row r="57" spans="1:34" x14ac:dyDescent="0.25">
      <c r="A57" s="1">
        <f t="shared" si="0"/>
        <v>47</v>
      </c>
      <c r="B57" s="84"/>
      <c r="C57" s="21"/>
      <c r="D57" s="21"/>
      <c r="E57" s="21"/>
      <c r="F57" s="21"/>
      <c r="G57" s="21"/>
      <c r="H57" s="21"/>
      <c r="I57" s="21"/>
      <c r="J57" s="21"/>
      <c r="K57" s="22"/>
      <c r="L57" s="22"/>
      <c r="M57" s="22"/>
      <c r="N57" s="22"/>
      <c r="O57" s="23"/>
      <c r="P57" s="22"/>
      <c r="Q57" s="22"/>
      <c r="R57" s="22"/>
      <c r="S57" s="22"/>
      <c r="T57" s="23"/>
      <c r="U57" s="22"/>
      <c r="V57" s="22"/>
      <c r="W57" s="22"/>
      <c r="X57" s="22"/>
      <c r="Y57" s="23"/>
      <c r="Z57" s="22"/>
      <c r="AA57" s="22"/>
      <c r="AB57" s="22"/>
      <c r="AC57" s="22"/>
      <c r="AD57" s="23"/>
      <c r="AE57" s="22"/>
      <c r="AF57" s="22"/>
      <c r="AG57" s="22"/>
      <c r="AH57" s="22"/>
    </row>
    <row r="58" spans="1:34" x14ac:dyDescent="0.25">
      <c r="A58" s="1">
        <f t="shared" si="0"/>
        <v>48</v>
      </c>
      <c r="B58" s="83"/>
      <c r="C58" s="17"/>
      <c r="D58" s="17"/>
      <c r="E58" s="17"/>
      <c r="F58" s="17"/>
      <c r="G58" s="17"/>
      <c r="H58" s="17"/>
      <c r="I58" s="17"/>
      <c r="J58" s="17"/>
      <c r="K58" s="18"/>
      <c r="L58" s="18"/>
      <c r="M58" s="18"/>
      <c r="N58" s="18"/>
      <c r="O58" s="19"/>
      <c r="P58" s="18"/>
      <c r="Q58" s="18"/>
      <c r="R58" s="18"/>
      <c r="S58" s="18"/>
      <c r="T58" s="19"/>
      <c r="U58" s="18"/>
      <c r="V58" s="18"/>
      <c r="W58" s="18"/>
      <c r="X58" s="18"/>
      <c r="Y58" s="19"/>
      <c r="Z58" s="18"/>
      <c r="AA58" s="18"/>
      <c r="AB58" s="18"/>
      <c r="AC58" s="18"/>
      <c r="AD58" s="19"/>
      <c r="AE58" s="18"/>
      <c r="AF58" s="18"/>
      <c r="AG58" s="18"/>
      <c r="AH58" s="18"/>
    </row>
    <row r="59" spans="1:34" x14ac:dyDescent="0.25">
      <c r="A59" s="1">
        <f t="shared" si="0"/>
        <v>49</v>
      </c>
      <c r="B59" s="84"/>
      <c r="C59" s="21"/>
      <c r="D59" s="21"/>
      <c r="E59" s="21"/>
      <c r="F59" s="21"/>
      <c r="G59" s="21"/>
      <c r="H59" s="21"/>
      <c r="I59" s="21"/>
      <c r="J59" s="21"/>
      <c r="K59" s="22"/>
      <c r="L59" s="22"/>
      <c r="M59" s="22"/>
      <c r="N59" s="22"/>
      <c r="O59" s="23"/>
      <c r="P59" s="22"/>
      <c r="Q59" s="22"/>
      <c r="R59" s="22"/>
      <c r="S59" s="22"/>
      <c r="T59" s="23"/>
      <c r="U59" s="22"/>
      <c r="V59" s="22"/>
      <c r="W59" s="22"/>
      <c r="X59" s="22"/>
      <c r="Y59" s="23"/>
      <c r="Z59" s="22"/>
      <c r="AA59" s="22"/>
      <c r="AB59" s="22"/>
      <c r="AC59" s="22"/>
      <c r="AD59" s="23"/>
      <c r="AE59" s="22"/>
      <c r="AF59" s="22"/>
      <c r="AG59" s="22"/>
      <c r="AH59" s="22"/>
    </row>
    <row r="60" spans="1:34" x14ac:dyDescent="0.25">
      <c r="A60" s="1">
        <f t="shared" si="0"/>
        <v>50</v>
      </c>
      <c r="B60" s="83"/>
      <c r="C60" s="17"/>
      <c r="D60" s="17"/>
      <c r="E60" s="17"/>
      <c r="F60" s="17"/>
      <c r="G60" s="17"/>
      <c r="H60" s="17"/>
      <c r="I60" s="17"/>
      <c r="J60" s="17"/>
      <c r="K60" s="18"/>
      <c r="L60" s="18"/>
      <c r="M60" s="18"/>
      <c r="N60" s="18"/>
      <c r="O60" s="19"/>
      <c r="P60" s="18"/>
      <c r="Q60" s="18"/>
      <c r="R60" s="18"/>
      <c r="S60" s="18"/>
      <c r="T60" s="19"/>
      <c r="U60" s="18"/>
      <c r="V60" s="18"/>
      <c r="W60" s="18"/>
      <c r="X60" s="18"/>
      <c r="Y60" s="19"/>
      <c r="Z60" s="18"/>
      <c r="AA60" s="18"/>
      <c r="AB60" s="18"/>
      <c r="AC60" s="18"/>
      <c r="AD60" s="19"/>
      <c r="AE60" s="18"/>
      <c r="AF60" s="18"/>
      <c r="AG60" s="18"/>
      <c r="AH60" s="18"/>
    </row>
    <row r="61" spans="1:34" x14ac:dyDescent="0.25">
      <c r="A61" s="1">
        <f t="shared" si="0"/>
        <v>51</v>
      </c>
      <c r="B61" s="84"/>
      <c r="C61" s="21"/>
      <c r="D61" s="21"/>
      <c r="E61" s="21"/>
      <c r="F61" s="21"/>
      <c r="G61" s="21"/>
      <c r="H61" s="21"/>
      <c r="I61" s="21"/>
      <c r="J61" s="21"/>
      <c r="K61" s="22"/>
      <c r="L61" s="22"/>
      <c r="M61" s="22"/>
      <c r="N61" s="22"/>
      <c r="O61" s="23"/>
      <c r="P61" s="22"/>
      <c r="Q61" s="22"/>
      <c r="R61" s="22"/>
      <c r="S61" s="22"/>
      <c r="T61" s="23"/>
      <c r="U61" s="22"/>
      <c r="V61" s="22"/>
      <c r="W61" s="22"/>
      <c r="X61" s="22"/>
      <c r="Y61" s="23"/>
      <c r="Z61" s="22"/>
      <c r="AA61" s="22"/>
      <c r="AB61" s="22"/>
      <c r="AC61" s="22"/>
      <c r="AD61" s="23"/>
      <c r="AE61" s="22"/>
      <c r="AF61" s="22"/>
      <c r="AG61" s="22"/>
      <c r="AH61" s="22"/>
    </row>
    <row r="62" spans="1:34" x14ac:dyDescent="0.25">
      <c r="A62" s="1">
        <f t="shared" si="0"/>
        <v>52</v>
      </c>
      <c r="B62" s="83"/>
      <c r="C62" s="17"/>
      <c r="D62" s="17"/>
      <c r="E62" s="17"/>
      <c r="F62" s="17"/>
      <c r="G62" s="17"/>
      <c r="H62" s="17"/>
      <c r="I62" s="17"/>
      <c r="J62" s="17"/>
      <c r="K62" s="18"/>
      <c r="L62" s="18"/>
      <c r="M62" s="18"/>
      <c r="N62" s="18"/>
      <c r="O62" s="19"/>
      <c r="P62" s="18"/>
      <c r="Q62" s="18"/>
      <c r="R62" s="18"/>
      <c r="S62" s="18"/>
      <c r="T62" s="19"/>
      <c r="U62" s="18"/>
      <c r="V62" s="18"/>
      <c r="W62" s="18"/>
      <c r="X62" s="18"/>
      <c r="Y62" s="19"/>
      <c r="Z62" s="18"/>
      <c r="AA62" s="18"/>
      <c r="AB62" s="18"/>
      <c r="AC62" s="18"/>
      <c r="AD62" s="19"/>
      <c r="AE62" s="18"/>
      <c r="AF62" s="18"/>
      <c r="AG62" s="18"/>
      <c r="AH62" s="18"/>
    </row>
    <row r="63" spans="1:34" x14ac:dyDescent="0.25">
      <c r="A63" s="1">
        <f t="shared" si="0"/>
        <v>53</v>
      </c>
      <c r="B63" s="84"/>
      <c r="C63" s="21"/>
      <c r="D63" s="21"/>
      <c r="E63" s="21"/>
      <c r="F63" s="21"/>
      <c r="G63" s="21"/>
      <c r="H63" s="21"/>
      <c r="I63" s="21"/>
      <c r="J63" s="21"/>
      <c r="K63" s="22"/>
      <c r="L63" s="22"/>
      <c r="M63" s="22"/>
      <c r="N63" s="22"/>
      <c r="O63" s="23"/>
      <c r="P63" s="22"/>
      <c r="Q63" s="22"/>
      <c r="R63" s="22"/>
      <c r="S63" s="22"/>
      <c r="T63" s="23"/>
      <c r="U63" s="22"/>
      <c r="V63" s="22"/>
      <c r="W63" s="22"/>
      <c r="X63" s="22"/>
      <c r="Y63" s="23"/>
      <c r="Z63" s="22"/>
      <c r="AA63" s="22"/>
      <c r="AB63" s="22"/>
      <c r="AC63" s="22"/>
      <c r="AD63" s="23"/>
      <c r="AE63" s="22"/>
      <c r="AF63" s="22"/>
      <c r="AG63" s="22"/>
      <c r="AH63" s="22"/>
    </row>
    <row r="64" spans="1:34" x14ac:dyDescent="0.25">
      <c r="A64" s="1">
        <f t="shared" si="0"/>
        <v>54</v>
      </c>
      <c r="B64" s="83"/>
      <c r="C64" s="17"/>
      <c r="D64" s="17"/>
      <c r="E64" s="17"/>
      <c r="F64" s="17"/>
      <c r="G64" s="17"/>
      <c r="H64" s="17"/>
      <c r="I64" s="17"/>
      <c r="J64" s="17"/>
      <c r="K64" s="18"/>
      <c r="L64" s="18"/>
      <c r="M64" s="18"/>
      <c r="N64" s="18"/>
      <c r="O64" s="19"/>
      <c r="P64" s="18"/>
      <c r="Q64" s="18"/>
      <c r="R64" s="18"/>
      <c r="S64" s="18"/>
      <c r="T64" s="19"/>
      <c r="U64" s="18"/>
      <c r="V64" s="18"/>
      <c r="W64" s="18"/>
      <c r="X64" s="18"/>
      <c r="Y64" s="19"/>
      <c r="Z64" s="18"/>
      <c r="AA64" s="18"/>
      <c r="AB64" s="18"/>
      <c r="AC64" s="18"/>
      <c r="AD64" s="19"/>
      <c r="AE64" s="18"/>
      <c r="AF64" s="18"/>
      <c r="AG64" s="18"/>
      <c r="AH64" s="18"/>
    </row>
    <row r="65" spans="1:34" x14ac:dyDescent="0.25">
      <c r="A65" s="1">
        <f t="shared" si="0"/>
        <v>55</v>
      </c>
      <c r="B65" s="84"/>
      <c r="C65" s="21"/>
      <c r="D65" s="21"/>
      <c r="E65" s="21"/>
      <c r="F65" s="21"/>
      <c r="G65" s="21"/>
      <c r="H65" s="21"/>
      <c r="I65" s="21"/>
      <c r="J65" s="21"/>
      <c r="K65" s="22"/>
      <c r="L65" s="22"/>
      <c r="M65" s="22"/>
      <c r="N65" s="22"/>
      <c r="O65" s="23"/>
      <c r="P65" s="22"/>
      <c r="Q65" s="22"/>
      <c r="R65" s="22"/>
      <c r="S65" s="22"/>
      <c r="T65" s="23"/>
      <c r="U65" s="22"/>
      <c r="V65" s="22"/>
      <c r="W65" s="22"/>
      <c r="X65" s="22"/>
      <c r="Y65" s="23"/>
      <c r="Z65" s="22"/>
      <c r="AA65" s="22"/>
      <c r="AB65" s="22"/>
      <c r="AC65" s="22"/>
      <c r="AD65" s="23"/>
      <c r="AE65" s="22"/>
      <c r="AF65" s="22"/>
      <c r="AG65" s="22"/>
      <c r="AH65" s="22"/>
    </row>
    <row r="66" spans="1:34" x14ac:dyDescent="0.25">
      <c r="A66" s="1">
        <f t="shared" si="0"/>
        <v>56</v>
      </c>
      <c r="B66" s="83"/>
      <c r="C66" s="17"/>
      <c r="D66" s="17"/>
      <c r="E66" s="17"/>
      <c r="F66" s="17"/>
      <c r="G66" s="17"/>
      <c r="H66" s="17"/>
      <c r="I66" s="17"/>
      <c r="J66" s="17"/>
      <c r="K66" s="18"/>
      <c r="L66" s="18"/>
      <c r="M66" s="18"/>
      <c r="N66" s="18"/>
      <c r="O66" s="19"/>
      <c r="P66" s="18"/>
      <c r="Q66" s="18"/>
      <c r="R66" s="18"/>
      <c r="S66" s="18"/>
      <c r="T66" s="19"/>
      <c r="U66" s="18"/>
      <c r="V66" s="18"/>
      <c r="W66" s="18"/>
      <c r="X66" s="18"/>
      <c r="Y66" s="19"/>
      <c r="Z66" s="18"/>
      <c r="AA66" s="18"/>
      <c r="AB66" s="18"/>
      <c r="AC66" s="18"/>
      <c r="AD66" s="19"/>
      <c r="AE66" s="18"/>
      <c r="AF66" s="18"/>
      <c r="AG66" s="18"/>
      <c r="AH66" s="18"/>
    </row>
    <row r="67" spans="1:34" x14ac:dyDescent="0.25">
      <c r="A67" s="1">
        <f t="shared" si="0"/>
        <v>57</v>
      </c>
      <c r="B67" s="84"/>
      <c r="C67" s="21"/>
      <c r="D67" s="21"/>
      <c r="E67" s="21"/>
      <c r="F67" s="21"/>
      <c r="G67" s="21"/>
      <c r="H67" s="21"/>
      <c r="I67" s="21"/>
      <c r="J67" s="21"/>
      <c r="K67" s="22"/>
      <c r="L67" s="22"/>
      <c r="M67" s="22"/>
      <c r="N67" s="22"/>
      <c r="O67" s="23"/>
      <c r="P67" s="22"/>
      <c r="Q67" s="22"/>
      <c r="R67" s="22"/>
      <c r="S67" s="22"/>
      <c r="T67" s="23"/>
      <c r="U67" s="22"/>
      <c r="V67" s="22"/>
      <c r="W67" s="22"/>
      <c r="X67" s="22"/>
      <c r="Y67" s="23"/>
      <c r="Z67" s="22"/>
      <c r="AA67" s="22"/>
      <c r="AB67" s="22"/>
      <c r="AC67" s="22"/>
      <c r="AD67" s="23"/>
      <c r="AE67" s="22"/>
      <c r="AF67" s="22"/>
      <c r="AG67" s="22"/>
      <c r="AH67" s="22"/>
    </row>
    <row r="68" spans="1:34" x14ac:dyDescent="0.25">
      <c r="A68" s="1">
        <f t="shared" si="0"/>
        <v>58</v>
      </c>
      <c r="B68" s="83"/>
      <c r="C68" s="17"/>
      <c r="D68" s="17"/>
      <c r="E68" s="17"/>
      <c r="F68" s="17"/>
      <c r="G68" s="17"/>
      <c r="H68" s="17"/>
      <c r="I68" s="17"/>
      <c r="J68" s="17"/>
      <c r="K68" s="18"/>
      <c r="L68" s="18"/>
      <c r="M68" s="18"/>
      <c r="N68" s="18"/>
      <c r="O68" s="19"/>
      <c r="P68" s="18"/>
      <c r="Q68" s="18"/>
      <c r="R68" s="18"/>
      <c r="S68" s="18"/>
      <c r="T68" s="19"/>
      <c r="U68" s="18"/>
      <c r="V68" s="18"/>
      <c r="W68" s="18"/>
      <c r="X68" s="18"/>
      <c r="Y68" s="19"/>
      <c r="Z68" s="18"/>
      <c r="AA68" s="18"/>
      <c r="AB68" s="18"/>
      <c r="AC68" s="18"/>
      <c r="AD68" s="19"/>
      <c r="AE68" s="18"/>
      <c r="AF68" s="18"/>
      <c r="AG68" s="18"/>
      <c r="AH68" s="18"/>
    </row>
    <row r="69" spans="1:34" x14ac:dyDescent="0.25">
      <c r="A69" s="1">
        <f t="shared" si="0"/>
        <v>59</v>
      </c>
      <c r="B69" s="84"/>
      <c r="C69" s="21"/>
      <c r="D69" s="21"/>
      <c r="E69" s="21"/>
      <c r="F69" s="21"/>
      <c r="G69" s="21"/>
      <c r="H69" s="21"/>
      <c r="I69" s="21"/>
      <c r="J69" s="21"/>
      <c r="K69" s="22"/>
      <c r="L69" s="22"/>
      <c r="M69" s="22"/>
      <c r="N69" s="22"/>
      <c r="O69" s="23"/>
      <c r="P69" s="22"/>
      <c r="Q69" s="22"/>
      <c r="R69" s="22"/>
      <c r="S69" s="22"/>
      <c r="T69" s="23"/>
      <c r="U69" s="22"/>
      <c r="V69" s="22"/>
      <c r="W69" s="22"/>
      <c r="X69" s="22"/>
      <c r="Y69" s="23"/>
      <c r="Z69" s="22"/>
      <c r="AA69" s="22"/>
      <c r="AB69" s="22"/>
      <c r="AC69" s="22"/>
      <c r="AD69" s="23"/>
      <c r="AE69" s="22"/>
      <c r="AF69" s="22"/>
      <c r="AG69" s="22"/>
      <c r="AH69" s="22"/>
    </row>
    <row r="70" spans="1:34" x14ac:dyDescent="0.25">
      <c r="A70" s="1">
        <f t="shared" si="0"/>
        <v>60</v>
      </c>
      <c r="B70" s="83"/>
      <c r="C70" s="17"/>
      <c r="D70" s="17"/>
      <c r="E70" s="17"/>
      <c r="F70" s="17"/>
      <c r="G70" s="17"/>
      <c r="H70" s="17"/>
      <c r="I70" s="17"/>
      <c r="J70" s="17"/>
      <c r="K70" s="18"/>
      <c r="L70" s="18"/>
      <c r="M70" s="18"/>
      <c r="N70" s="18"/>
      <c r="O70" s="19"/>
      <c r="P70" s="18"/>
      <c r="Q70" s="18"/>
      <c r="R70" s="18"/>
      <c r="S70" s="18"/>
      <c r="T70" s="19"/>
      <c r="U70" s="18"/>
      <c r="V70" s="18"/>
      <c r="W70" s="18"/>
      <c r="X70" s="18"/>
      <c r="Y70" s="19"/>
      <c r="Z70" s="18"/>
      <c r="AA70" s="18"/>
      <c r="AB70" s="18"/>
      <c r="AC70" s="18"/>
      <c r="AD70" s="19"/>
      <c r="AE70" s="18"/>
      <c r="AF70" s="18"/>
      <c r="AG70" s="18"/>
      <c r="AH70" s="18"/>
    </row>
    <row r="71" spans="1:34" x14ac:dyDescent="0.25">
      <c r="A71" s="1">
        <f t="shared" si="0"/>
        <v>61</v>
      </c>
      <c r="B71" s="84"/>
      <c r="C71" s="21"/>
      <c r="D71" s="21"/>
      <c r="E71" s="21"/>
      <c r="F71" s="21"/>
      <c r="G71" s="21"/>
      <c r="H71" s="21"/>
      <c r="I71" s="21"/>
      <c r="J71" s="21"/>
      <c r="K71" s="22"/>
      <c r="L71" s="22"/>
      <c r="M71" s="22"/>
      <c r="N71" s="22"/>
      <c r="O71" s="23"/>
      <c r="P71" s="22"/>
      <c r="Q71" s="22"/>
      <c r="R71" s="22"/>
      <c r="S71" s="22"/>
      <c r="T71" s="23"/>
      <c r="U71" s="22"/>
      <c r="V71" s="22"/>
      <c r="W71" s="22"/>
      <c r="X71" s="22"/>
      <c r="Y71" s="23"/>
      <c r="Z71" s="22"/>
      <c r="AA71" s="22"/>
      <c r="AB71" s="22"/>
      <c r="AC71" s="22"/>
      <c r="AD71" s="23"/>
      <c r="AE71" s="22"/>
      <c r="AF71" s="22"/>
      <c r="AG71" s="22"/>
      <c r="AH71" s="22"/>
    </row>
    <row r="72" spans="1:34" x14ac:dyDescent="0.25">
      <c r="A72" s="1">
        <f t="shared" si="0"/>
        <v>62</v>
      </c>
      <c r="B72" s="83"/>
      <c r="C72" s="17"/>
      <c r="D72" s="17"/>
      <c r="E72" s="17"/>
      <c r="F72" s="17"/>
      <c r="G72" s="17"/>
      <c r="H72" s="17"/>
      <c r="I72" s="17"/>
      <c r="J72" s="17"/>
      <c r="K72" s="18"/>
      <c r="L72" s="18"/>
      <c r="M72" s="18"/>
      <c r="N72" s="18"/>
      <c r="O72" s="19"/>
      <c r="P72" s="18"/>
      <c r="Q72" s="18"/>
      <c r="R72" s="18"/>
      <c r="S72" s="18"/>
      <c r="T72" s="19"/>
      <c r="U72" s="18"/>
      <c r="V72" s="18"/>
      <c r="W72" s="18"/>
      <c r="X72" s="18"/>
      <c r="Y72" s="19"/>
      <c r="Z72" s="18"/>
      <c r="AA72" s="18"/>
      <c r="AB72" s="18"/>
      <c r="AC72" s="18"/>
      <c r="AD72" s="19"/>
      <c r="AE72" s="18"/>
      <c r="AF72" s="18"/>
      <c r="AG72" s="18"/>
      <c r="AH72" s="18"/>
    </row>
    <row r="73" spans="1:34" x14ac:dyDescent="0.25">
      <c r="A73" s="1">
        <f t="shared" si="0"/>
        <v>63</v>
      </c>
      <c r="B73" s="84"/>
      <c r="C73" s="21"/>
      <c r="D73" s="21"/>
      <c r="E73" s="21"/>
      <c r="F73" s="21"/>
      <c r="G73" s="21"/>
      <c r="H73" s="21"/>
      <c r="I73" s="21"/>
      <c r="J73" s="21"/>
      <c r="K73" s="22"/>
      <c r="L73" s="22"/>
      <c r="M73" s="22"/>
      <c r="N73" s="22"/>
      <c r="O73" s="23"/>
      <c r="P73" s="22"/>
      <c r="Q73" s="22"/>
      <c r="R73" s="22"/>
      <c r="S73" s="22"/>
      <c r="T73" s="23"/>
      <c r="U73" s="22"/>
      <c r="V73" s="22"/>
      <c r="W73" s="22"/>
      <c r="X73" s="22"/>
      <c r="Y73" s="23"/>
      <c r="Z73" s="22"/>
      <c r="AA73" s="22"/>
      <c r="AB73" s="22"/>
      <c r="AC73" s="22"/>
      <c r="AD73" s="23"/>
      <c r="AE73" s="22"/>
      <c r="AF73" s="22"/>
      <c r="AG73" s="22"/>
      <c r="AH73" s="22"/>
    </row>
    <row r="74" spans="1:34" x14ac:dyDescent="0.25">
      <c r="A74" s="1">
        <f t="shared" si="0"/>
        <v>64</v>
      </c>
      <c r="B74" s="83"/>
      <c r="C74" s="17"/>
      <c r="D74" s="17"/>
      <c r="E74" s="17"/>
      <c r="F74" s="17"/>
      <c r="G74" s="17"/>
      <c r="H74" s="17"/>
      <c r="I74" s="17"/>
      <c r="J74" s="17"/>
      <c r="K74" s="18"/>
      <c r="L74" s="18"/>
      <c r="M74" s="18"/>
      <c r="N74" s="18"/>
      <c r="O74" s="19"/>
      <c r="P74" s="18"/>
      <c r="Q74" s="18"/>
      <c r="R74" s="18"/>
      <c r="S74" s="18"/>
      <c r="T74" s="19"/>
      <c r="U74" s="18"/>
      <c r="V74" s="18"/>
      <c r="W74" s="18"/>
      <c r="X74" s="18"/>
      <c r="Y74" s="19"/>
      <c r="Z74" s="18"/>
      <c r="AA74" s="18"/>
      <c r="AB74" s="18"/>
      <c r="AC74" s="18"/>
      <c r="AD74" s="19"/>
      <c r="AE74" s="18"/>
      <c r="AF74" s="18"/>
      <c r="AG74" s="18"/>
      <c r="AH74" s="18"/>
    </row>
    <row r="75" spans="1:34" x14ac:dyDescent="0.25">
      <c r="A75" s="1">
        <f t="shared" si="0"/>
        <v>65</v>
      </c>
      <c r="B75" s="84"/>
      <c r="C75" s="21"/>
      <c r="D75" s="21"/>
      <c r="E75" s="21"/>
      <c r="F75" s="21"/>
      <c r="G75" s="21"/>
      <c r="H75" s="21"/>
      <c r="I75" s="21"/>
      <c r="J75" s="21"/>
      <c r="K75" s="22"/>
      <c r="L75" s="22"/>
      <c r="M75" s="22"/>
      <c r="N75" s="22"/>
      <c r="O75" s="23"/>
      <c r="P75" s="22"/>
      <c r="Q75" s="22"/>
      <c r="R75" s="22"/>
      <c r="S75" s="22"/>
      <c r="T75" s="23"/>
      <c r="U75" s="22"/>
      <c r="V75" s="22"/>
      <c r="W75" s="22"/>
      <c r="X75" s="22"/>
      <c r="Y75" s="23"/>
      <c r="Z75" s="22"/>
      <c r="AA75" s="22"/>
      <c r="AB75" s="22"/>
      <c r="AC75" s="22"/>
      <c r="AD75" s="23"/>
      <c r="AE75" s="22"/>
      <c r="AF75" s="22"/>
      <c r="AG75" s="22"/>
      <c r="AH75" s="22"/>
    </row>
    <row r="76" spans="1:34" x14ac:dyDescent="0.25">
      <c r="A76" s="1">
        <f t="shared" si="0"/>
        <v>66</v>
      </c>
      <c r="B76" s="83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9"/>
      <c r="P76" s="18"/>
      <c r="Q76" s="18"/>
      <c r="R76" s="18"/>
      <c r="S76" s="18"/>
      <c r="T76" s="19"/>
      <c r="U76" s="18"/>
      <c r="V76" s="18"/>
      <c r="W76" s="18"/>
      <c r="X76" s="18"/>
      <c r="Y76" s="19"/>
      <c r="Z76" s="18"/>
      <c r="AA76" s="18"/>
      <c r="AB76" s="18"/>
      <c r="AC76" s="18"/>
      <c r="AD76" s="19"/>
      <c r="AE76" s="18"/>
      <c r="AF76" s="18"/>
      <c r="AG76" s="18"/>
      <c r="AH76" s="18"/>
    </row>
    <row r="77" spans="1:34" x14ac:dyDescent="0.25">
      <c r="A77" s="1">
        <f t="shared" si="0"/>
        <v>67</v>
      </c>
      <c r="B77" s="84"/>
      <c r="C77" s="21"/>
      <c r="D77" s="21"/>
      <c r="E77" s="21"/>
      <c r="F77" s="21"/>
      <c r="G77" s="21"/>
      <c r="H77" s="21"/>
      <c r="I77" s="21"/>
      <c r="J77" s="21"/>
      <c r="K77" s="22"/>
      <c r="L77" s="22"/>
      <c r="M77" s="22"/>
      <c r="N77" s="22"/>
      <c r="O77" s="23"/>
      <c r="P77" s="22"/>
      <c r="Q77" s="22"/>
      <c r="R77" s="22"/>
      <c r="S77" s="22"/>
      <c r="T77" s="23"/>
      <c r="U77" s="22"/>
      <c r="V77" s="22"/>
      <c r="W77" s="22"/>
      <c r="X77" s="22"/>
      <c r="Y77" s="23"/>
      <c r="Z77" s="22"/>
      <c r="AA77" s="22"/>
      <c r="AB77" s="22"/>
      <c r="AC77" s="22"/>
      <c r="AD77" s="23"/>
      <c r="AE77" s="22"/>
      <c r="AF77" s="22"/>
      <c r="AG77" s="22"/>
      <c r="AH77" s="22"/>
    </row>
    <row r="78" spans="1:34" x14ac:dyDescent="0.25">
      <c r="A78" s="1">
        <f t="shared" si="0"/>
        <v>68</v>
      </c>
      <c r="B78" s="83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9"/>
      <c r="P78" s="18"/>
      <c r="Q78" s="18"/>
      <c r="R78" s="18"/>
      <c r="S78" s="18"/>
      <c r="T78" s="19"/>
      <c r="U78" s="18"/>
      <c r="V78" s="18"/>
      <c r="W78" s="18"/>
      <c r="X78" s="18"/>
      <c r="Y78" s="19"/>
      <c r="Z78" s="18"/>
      <c r="AA78" s="18"/>
      <c r="AB78" s="18"/>
      <c r="AC78" s="18"/>
      <c r="AD78" s="19"/>
      <c r="AE78" s="18"/>
      <c r="AF78" s="18"/>
      <c r="AG78" s="18"/>
      <c r="AH78" s="18"/>
    </row>
    <row r="79" spans="1:34" x14ac:dyDescent="0.25">
      <c r="A79" s="1">
        <f t="shared" si="0"/>
        <v>69</v>
      </c>
      <c r="B79" s="84"/>
      <c r="C79" s="21"/>
      <c r="D79" s="21"/>
      <c r="E79" s="21"/>
      <c r="F79" s="21"/>
      <c r="G79" s="21"/>
      <c r="H79" s="21"/>
      <c r="I79" s="21"/>
      <c r="J79" s="21"/>
      <c r="K79" s="22"/>
      <c r="L79" s="22"/>
      <c r="M79" s="22"/>
      <c r="N79" s="22"/>
      <c r="O79" s="23"/>
      <c r="P79" s="22"/>
      <c r="Q79" s="22"/>
      <c r="R79" s="22"/>
      <c r="S79" s="22"/>
      <c r="T79" s="23"/>
      <c r="U79" s="22"/>
      <c r="V79" s="22"/>
      <c r="W79" s="22"/>
      <c r="X79" s="22"/>
      <c r="Y79" s="23"/>
      <c r="Z79" s="22"/>
      <c r="AA79" s="22"/>
      <c r="AB79" s="22"/>
      <c r="AC79" s="22"/>
      <c r="AD79" s="23"/>
      <c r="AE79" s="22"/>
      <c r="AF79" s="22"/>
      <c r="AG79" s="22"/>
      <c r="AH79" s="22"/>
    </row>
    <row r="80" spans="1:34" x14ac:dyDescent="0.25">
      <c r="A80" s="1">
        <f t="shared" si="0"/>
        <v>70</v>
      </c>
      <c r="B80" s="83"/>
      <c r="C80" s="17"/>
      <c r="D80" s="17"/>
      <c r="E80" s="17"/>
      <c r="F80" s="17"/>
      <c r="G80" s="17"/>
      <c r="H80" s="17"/>
      <c r="I80" s="17"/>
      <c r="J80" s="17"/>
      <c r="K80" s="18"/>
      <c r="L80" s="18"/>
      <c r="M80" s="18"/>
      <c r="N80" s="18"/>
      <c r="O80" s="19"/>
      <c r="P80" s="18"/>
      <c r="Q80" s="18"/>
      <c r="R80" s="18"/>
      <c r="S80" s="18"/>
      <c r="T80" s="19"/>
      <c r="U80" s="18"/>
      <c r="V80" s="18"/>
      <c r="W80" s="18"/>
      <c r="X80" s="18"/>
      <c r="Y80" s="19"/>
      <c r="Z80" s="18"/>
      <c r="AA80" s="18"/>
      <c r="AB80" s="18"/>
      <c r="AC80" s="18"/>
      <c r="AD80" s="19"/>
      <c r="AE80" s="18"/>
      <c r="AF80" s="18"/>
      <c r="AG80" s="18"/>
      <c r="AH80" s="18"/>
    </row>
    <row r="81" spans="1:34" x14ac:dyDescent="0.25">
      <c r="A81" s="1">
        <f t="shared" si="0"/>
        <v>71</v>
      </c>
      <c r="B81" s="84"/>
      <c r="C81" s="21"/>
      <c r="D81" s="21"/>
      <c r="E81" s="21"/>
      <c r="F81" s="21"/>
      <c r="G81" s="21"/>
      <c r="H81" s="21"/>
      <c r="I81" s="21"/>
      <c r="J81" s="21"/>
      <c r="K81" s="22"/>
      <c r="L81" s="22"/>
      <c r="M81" s="22"/>
      <c r="N81" s="22"/>
      <c r="O81" s="23"/>
      <c r="P81" s="22"/>
      <c r="Q81" s="22"/>
      <c r="R81" s="22"/>
      <c r="S81" s="22"/>
      <c r="T81" s="23"/>
      <c r="U81" s="22"/>
      <c r="V81" s="22"/>
      <c r="W81" s="22"/>
      <c r="X81" s="22"/>
      <c r="Y81" s="23"/>
      <c r="Z81" s="22"/>
      <c r="AA81" s="22"/>
      <c r="AB81" s="22"/>
      <c r="AC81" s="22"/>
      <c r="AD81" s="23"/>
      <c r="AE81" s="22"/>
      <c r="AF81" s="22"/>
      <c r="AG81" s="22"/>
      <c r="AH81" s="22"/>
    </row>
    <row r="82" spans="1:34" x14ac:dyDescent="0.25">
      <c r="A82" s="1">
        <f t="shared" si="0"/>
        <v>72</v>
      </c>
      <c r="B82" s="83"/>
      <c r="C82" s="17"/>
      <c r="D82" s="17"/>
      <c r="E82" s="17"/>
      <c r="F82" s="17"/>
      <c r="G82" s="17"/>
      <c r="H82" s="17"/>
      <c r="I82" s="17"/>
      <c r="J82" s="17"/>
      <c r="K82" s="18"/>
      <c r="L82" s="18"/>
      <c r="M82" s="18"/>
      <c r="N82" s="18"/>
      <c r="O82" s="19"/>
      <c r="P82" s="18"/>
      <c r="Q82" s="18"/>
      <c r="R82" s="18"/>
      <c r="S82" s="18"/>
      <c r="T82" s="19"/>
      <c r="U82" s="18"/>
      <c r="V82" s="18"/>
      <c r="W82" s="18"/>
      <c r="X82" s="18"/>
      <c r="Y82" s="19"/>
      <c r="Z82" s="18"/>
      <c r="AA82" s="18"/>
      <c r="AB82" s="18"/>
      <c r="AC82" s="18"/>
      <c r="AD82" s="19"/>
      <c r="AE82" s="18"/>
      <c r="AF82" s="18"/>
      <c r="AG82" s="18"/>
      <c r="AH82" s="18"/>
    </row>
    <row r="83" spans="1:34" x14ac:dyDescent="0.25">
      <c r="A83" s="1">
        <f t="shared" si="0"/>
        <v>73</v>
      </c>
      <c r="B83" s="84"/>
      <c r="C83" s="21"/>
      <c r="D83" s="21"/>
      <c r="E83" s="21"/>
      <c r="F83" s="21"/>
      <c r="G83" s="21"/>
      <c r="H83" s="21"/>
      <c r="I83" s="21"/>
      <c r="J83" s="21"/>
      <c r="K83" s="22"/>
      <c r="L83" s="22"/>
      <c r="M83" s="22"/>
      <c r="N83" s="22"/>
      <c r="O83" s="23"/>
      <c r="P83" s="22"/>
      <c r="Q83" s="22"/>
      <c r="R83" s="22"/>
      <c r="S83" s="22"/>
      <c r="T83" s="23"/>
      <c r="U83" s="22"/>
      <c r="V83" s="22"/>
      <c r="W83" s="22"/>
      <c r="X83" s="22"/>
      <c r="Y83" s="23"/>
      <c r="Z83" s="22"/>
      <c r="AA83" s="22"/>
      <c r="AB83" s="22"/>
      <c r="AC83" s="22"/>
      <c r="AD83" s="23"/>
      <c r="AE83" s="22"/>
      <c r="AF83" s="22"/>
      <c r="AG83" s="22"/>
      <c r="AH83" s="22"/>
    </row>
    <row r="84" spans="1:34" x14ac:dyDescent="0.25">
      <c r="A84" s="1">
        <f t="shared" si="0"/>
        <v>74</v>
      </c>
      <c r="B84" s="83"/>
      <c r="C84" s="17"/>
      <c r="D84" s="17"/>
      <c r="E84" s="17"/>
      <c r="F84" s="17"/>
      <c r="G84" s="17"/>
      <c r="H84" s="17"/>
      <c r="I84" s="17"/>
      <c r="J84" s="17"/>
      <c r="K84" s="18"/>
      <c r="L84" s="18"/>
      <c r="M84" s="18"/>
      <c r="N84" s="18"/>
      <c r="O84" s="19"/>
      <c r="P84" s="18"/>
      <c r="Q84" s="18"/>
      <c r="R84" s="18"/>
      <c r="S84" s="18"/>
      <c r="T84" s="19"/>
      <c r="U84" s="18"/>
      <c r="V84" s="18"/>
      <c r="W84" s="18"/>
      <c r="X84" s="18"/>
      <c r="Y84" s="19"/>
      <c r="Z84" s="18"/>
      <c r="AA84" s="18"/>
      <c r="AB84" s="18"/>
      <c r="AC84" s="18"/>
      <c r="AD84" s="19"/>
      <c r="AE84" s="18"/>
      <c r="AF84" s="18"/>
      <c r="AG84" s="18"/>
      <c r="AH84" s="18"/>
    </row>
    <row r="85" spans="1:34" x14ac:dyDescent="0.25">
      <c r="A85" s="1">
        <f t="shared" si="0"/>
        <v>75</v>
      </c>
      <c r="B85" s="84"/>
      <c r="C85" s="21"/>
      <c r="D85" s="21"/>
      <c r="E85" s="21"/>
      <c r="F85" s="21"/>
      <c r="G85" s="21"/>
      <c r="H85" s="21"/>
      <c r="I85" s="21"/>
      <c r="J85" s="21"/>
      <c r="K85" s="22"/>
      <c r="L85" s="22"/>
      <c r="M85" s="22"/>
      <c r="N85" s="22"/>
      <c r="O85" s="23"/>
      <c r="P85" s="22"/>
      <c r="Q85" s="22"/>
      <c r="R85" s="22"/>
      <c r="S85" s="22"/>
      <c r="T85" s="23"/>
      <c r="U85" s="22"/>
      <c r="V85" s="22"/>
      <c r="W85" s="22"/>
      <c r="X85" s="22"/>
      <c r="Y85" s="23"/>
      <c r="Z85" s="22"/>
      <c r="AA85" s="22"/>
      <c r="AB85" s="22"/>
      <c r="AC85" s="22"/>
      <c r="AD85" s="23"/>
      <c r="AE85" s="22"/>
      <c r="AF85" s="22"/>
      <c r="AG85" s="22"/>
      <c r="AH85" s="22"/>
    </row>
    <row r="86" spans="1:34" x14ac:dyDescent="0.25">
      <c r="A86" s="1">
        <f t="shared" si="0"/>
        <v>76</v>
      </c>
      <c r="B86" s="83"/>
      <c r="C86" s="17"/>
      <c r="D86" s="17"/>
      <c r="E86" s="17"/>
      <c r="F86" s="17"/>
      <c r="G86" s="17"/>
      <c r="H86" s="17"/>
      <c r="I86" s="17"/>
      <c r="J86" s="17"/>
      <c r="K86" s="18"/>
      <c r="L86" s="18"/>
      <c r="M86" s="18"/>
      <c r="N86" s="18"/>
      <c r="O86" s="19"/>
      <c r="P86" s="18"/>
      <c r="Q86" s="18"/>
      <c r="R86" s="18"/>
      <c r="S86" s="18"/>
      <c r="T86" s="19"/>
      <c r="U86" s="18"/>
      <c r="V86" s="18"/>
      <c r="W86" s="18"/>
      <c r="X86" s="18"/>
      <c r="Y86" s="19"/>
      <c r="Z86" s="18"/>
      <c r="AA86" s="18"/>
      <c r="AB86" s="18"/>
      <c r="AC86" s="18"/>
      <c r="AD86" s="19"/>
      <c r="AE86" s="18"/>
      <c r="AF86" s="18"/>
      <c r="AG86" s="18"/>
      <c r="AH86" s="18"/>
    </row>
    <row r="87" spans="1:34" x14ac:dyDescent="0.25">
      <c r="A87" s="1">
        <f t="shared" si="0"/>
        <v>77</v>
      </c>
      <c r="B87" s="84"/>
      <c r="C87" s="21"/>
      <c r="D87" s="21"/>
      <c r="E87" s="21"/>
      <c r="F87" s="21"/>
      <c r="G87" s="21"/>
      <c r="H87" s="21"/>
      <c r="I87" s="21"/>
      <c r="J87" s="21"/>
      <c r="K87" s="22"/>
      <c r="L87" s="22"/>
      <c r="M87" s="22"/>
      <c r="N87" s="22"/>
      <c r="O87" s="23"/>
      <c r="P87" s="22"/>
      <c r="Q87" s="22"/>
      <c r="R87" s="22"/>
      <c r="S87" s="22"/>
      <c r="T87" s="23"/>
      <c r="U87" s="22"/>
      <c r="V87" s="22"/>
      <c r="W87" s="22"/>
      <c r="X87" s="22"/>
      <c r="Y87" s="23"/>
      <c r="Z87" s="22"/>
      <c r="AA87" s="22"/>
      <c r="AB87" s="22"/>
      <c r="AC87" s="22"/>
      <c r="AD87" s="23"/>
      <c r="AE87" s="22"/>
      <c r="AF87" s="22"/>
      <c r="AG87" s="22"/>
      <c r="AH87" s="22"/>
    </row>
    <row r="88" spans="1:34" x14ac:dyDescent="0.25">
      <c r="A88" s="1">
        <f t="shared" si="0"/>
        <v>78</v>
      </c>
      <c r="B88" s="83"/>
      <c r="C88" s="17"/>
      <c r="D88" s="17"/>
      <c r="E88" s="17"/>
      <c r="F88" s="17"/>
      <c r="G88" s="17"/>
      <c r="H88" s="17"/>
      <c r="I88" s="17"/>
      <c r="J88" s="17"/>
      <c r="K88" s="18"/>
      <c r="L88" s="18"/>
      <c r="M88" s="18"/>
      <c r="N88" s="18"/>
      <c r="O88" s="19"/>
      <c r="P88" s="18"/>
      <c r="Q88" s="18"/>
      <c r="R88" s="18"/>
      <c r="S88" s="18"/>
      <c r="T88" s="19"/>
      <c r="U88" s="18"/>
      <c r="V88" s="18"/>
      <c r="W88" s="18"/>
      <c r="X88" s="18"/>
      <c r="Y88" s="19"/>
      <c r="Z88" s="18"/>
      <c r="AA88" s="18"/>
      <c r="AB88" s="18"/>
      <c r="AC88" s="18"/>
      <c r="AD88" s="19"/>
      <c r="AE88" s="18"/>
      <c r="AF88" s="18"/>
      <c r="AG88" s="18"/>
      <c r="AH88" s="18"/>
    </row>
    <row r="89" spans="1:34" x14ac:dyDescent="0.25">
      <c r="A89" s="1">
        <f t="shared" si="0"/>
        <v>79</v>
      </c>
      <c r="B89" s="84"/>
      <c r="C89" s="21"/>
      <c r="D89" s="21"/>
      <c r="E89" s="21"/>
      <c r="F89" s="21"/>
      <c r="G89" s="21"/>
      <c r="H89" s="21"/>
      <c r="I89" s="21"/>
      <c r="J89" s="21"/>
      <c r="K89" s="22"/>
      <c r="L89" s="22"/>
      <c r="M89" s="22"/>
      <c r="N89" s="22"/>
      <c r="O89" s="23"/>
      <c r="P89" s="22"/>
      <c r="Q89" s="22"/>
      <c r="R89" s="22"/>
      <c r="S89" s="22"/>
      <c r="T89" s="23"/>
      <c r="U89" s="22"/>
      <c r="V89" s="22"/>
      <c r="W89" s="22"/>
      <c r="X89" s="22"/>
      <c r="Y89" s="23"/>
      <c r="Z89" s="22"/>
      <c r="AA89" s="22"/>
      <c r="AB89" s="22"/>
      <c r="AC89" s="22"/>
      <c r="AD89" s="23"/>
      <c r="AE89" s="22"/>
      <c r="AF89" s="22"/>
      <c r="AG89" s="22"/>
      <c r="AH89" s="22"/>
    </row>
    <row r="90" spans="1:34" x14ac:dyDescent="0.25">
      <c r="A90" s="1">
        <f t="shared" si="0"/>
        <v>80</v>
      </c>
      <c r="B90" s="83"/>
      <c r="C90" s="17"/>
      <c r="D90" s="17"/>
      <c r="E90" s="17"/>
      <c r="F90" s="17"/>
      <c r="G90" s="17"/>
      <c r="H90" s="17"/>
      <c r="I90" s="17"/>
      <c r="J90" s="17"/>
      <c r="K90" s="18"/>
      <c r="L90" s="18"/>
      <c r="M90" s="18"/>
      <c r="N90" s="18"/>
      <c r="O90" s="19"/>
      <c r="P90" s="18"/>
      <c r="Q90" s="18"/>
      <c r="R90" s="18"/>
      <c r="S90" s="18"/>
      <c r="T90" s="19"/>
      <c r="U90" s="18"/>
      <c r="V90" s="18"/>
      <c r="W90" s="18"/>
      <c r="X90" s="18"/>
      <c r="Y90" s="19"/>
      <c r="Z90" s="18"/>
      <c r="AA90" s="18"/>
      <c r="AB90" s="18"/>
      <c r="AC90" s="18"/>
      <c r="AD90" s="19"/>
      <c r="AE90" s="18"/>
      <c r="AF90" s="18"/>
      <c r="AG90" s="18"/>
      <c r="AH90" s="18"/>
    </row>
    <row r="91" spans="1:34" x14ac:dyDescent="0.25">
      <c r="A91" s="1">
        <f t="shared" si="0"/>
        <v>81</v>
      </c>
      <c r="B91" s="84"/>
      <c r="C91" s="21"/>
      <c r="D91" s="21"/>
      <c r="E91" s="21"/>
      <c r="F91" s="21"/>
      <c r="G91" s="21"/>
      <c r="H91" s="21"/>
      <c r="I91" s="21"/>
      <c r="J91" s="21"/>
      <c r="K91" s="22"/>
      <c r="L91" s="22"/>
      <c r="M91" s="22"/>
      <c r="N91" s="22"/>
      <c r="O91" s="23"/>
      <c r="P91" s="22"/>
      <c r="Q91" s="22"/>
      <c r="R91" s="22"/>
      <c r="S91" s="22"/>
      <c r="T91" s="23"/>
      <c r="U91" s="22"/>
      <c r="V91" s="22"/>
      <c r="W91" s="22"/>
      <c r="X91" s="22"/>
      <c r="Y91" s="23"/>
      <c r="Z91" s="22"/>
      <c r="AA91" s="22"/>
      <c r="AB91" s="22"/>
      <c r="AC91" s="22"/>
      <c r="AD91" s="23"/>
      <c r="AE91" s="22"/>
      <c r="AF91" s="22"/>
      <c r="AG91" s="22"/>
      <c r="AH91" s="22"/>
    </row>
    <row r="92" spans="1:34" x14ac:dyDescent="0.25">
      <c r="A92" s="1">
        <f t="shared" si="0"/>
        <v>82</v>
      </c>
      <c r="B92" s="83"/>
      <c r="C92" s="17"/>
      <c r="D92" s="17"/>
      <c r="E92" s="17"/>
      <c r="F92" s="17"/>
      <c r="G92" s="17"/>
      <c r="H92" s="17"/>
      <c r="I92" s="17"/>
      <c r="J92" s="17"/>
      <c r="K92" s="18"/>
      <c r="L92" s="18"/>
      <c r="M92" s="18"/>
      <c r="N92" s="18"/>
      <c r="O92" s="19"/>
      <c r="P92" s="18"/>
      <c r="Q92" s="18"/>
      <c r="R92" s="18"/>
      <c r="S92" s="18"/>
      <c r="T92" s="19"/>
      <c r="U92" s="18"/>
      <c r="V92" s="18"/>
      <c r="W92" s="18"/>
      <c r="X92" s="18"/>
      <c r="Y92" s="19"/>
      <c r="Z92" s="18"/>
      <c r="AA92" s="18"/>
      <c r="AB92" s="18"/>
      <c r="AC92" s="18"/>
      <c r="AD92" s="19"/>
      <c r="AE92" s="18"/>
      <c r="AF92" s="18"/>
      <c r="AG92" s="18"/>
      <c r="AH92" s="18"/>
    </row>
    <row r="93" spans="1:34" x14ac:dyDescent="0.25">
      <c r="A93" s="1">
        <f t="shared" si="0"/>
        <v>83</v>
      </c>
      <c r="B93" s="84"/>
      <c r="C93" s="21"/>
      <c r="D93" s="21"/>
      <c r="E93" s="21"/>
      <c r="F93" s="21"/>
      <c r="G93" s="21"/>
      <c r="H93" s="21"/>
      <c r="I93" s="21"/>
      <c r="J93" s="21"/>
      <c r="K93" s="22"/>
      <c r="L93" s="22"/>
      <c r="M93" s="22"/>
      <c r="N93" s="22"/>
      <c r="O93" s="23"/>
      <c r="P93" s="22"/>
      <c r="Q93" s="22"/>
      <c r="R93" s="22"/>
      <c r="S93" s="22"/>
      <c r="T93" s="23"/>
      <c r="U93" s="22"/>
      <c r="V93" s="22"/>
      <c r="W93" s="22"/>
      <c r="X93" s="22"/>
      <c r="Y93" s="23"/>
      <c r="Z93" s="22"/>
      <c r="AA93" s="22"/>
      <c r="AB93" s="22"/>
      <c r="AC93" s="22"/>
      <c r="AD93" s="23"/>
      <c r="AE93" s="22"/>
      <c r="AF93" s="22"/>
      <c r="AG93" s="22"/>
      <c r="AH93" s="22"/>
    </row>
    <row r="94" spans="1:34" x14ac:dyDescent="0.25">
      <c r="A94" s="1">
        <f t="shared" si="0"/>
        <v>84</v>
      </c>
      <c r="B94" s="83"/>
      <c r="C94" s="17"/>
      <c r="D94" s="17"/>
      <c r="E94" s="17"/>
      <c r="F94" s="17"/>
      <c r="G94" s="17"/>
      <c r="H94" s="17"/>
      <c r="I94" s="17"/>
      <c r="J94" s="17"/>
      <c r="K94" s="18"/>
      <c r="L94" s="18"/>
      <c r="M94" s="18"/>
      <c r="N94" s="18"/>
      <c r="O94" s="19"/>
      <c r="P94" s="18"/>
      <c r="Q94" s="18"/>
      <c r="R94" s="18"/>
      <c r="S94" s="18"/>
      <c r="T94" s="19"/>
      <c r="U94" s="18"/>
      <c r="V94" s="18"/>
      <c r="W94" s="18"/>
      <c r="X94" s="18"/>
      <c r="Y94" s="19"/>
      <c r="Z94" s="18"/>
      <c r="AA94" s="18"/>
      <c r="AB94" s="18"/>
      <c r="AC94" s="18"/>
      <c r="AD94" s="19"/>
      <c r="AE94" s="18"/>
      <c r="AF94" s="18"/>
      <c r="AG94" s="18"/>
      <c r="AH94" s="18"/>
    </row>
    <row r="95" spans="1:34" x14ac:dyDescent="0.25">
      <c r="A95" s="1">
        <f t="shared" si="0"/>
        <v>85</v>
      </c>
      <c r="B95" s="84"/>
      <c r="C95" s="21"/>
      <c r="D95" s="21"/>
      <c r="E95" s="21"/>
      <c r="F95" s="21"/>
      <c r="G95" s="21"/>
      <c r="H95" s="21"/>
      <c r="I95" s="21"/>
      <c r="J95" s="21"/>
      <c r="K95" s="22"/>
      <c r="L95" s="22"/>
      <c r="M95" s="22"/>
      <c r="N95" s="22"/>
      <c r="O95" s="23"/>
      <c r="P95" s="22"/>
      <c r="Q95" s="22"/>
      <c r="R95" s="22"/>
      <c r="S95" s="22"/>
      <c r="T95" s="23"/>
      <c r="U95" s="22"/>
      <c r="V95" s="22"/>
      <c r="W95" s="22"/>
      <c r="X95" s="22"/>
      <c r="Y95" s="23"/>
      <c r="Z95" s="22"/>
      <c r="AA95" s="22"/>
      <c r="AB95" s="22"/>
      <c r="AC95" s="22"/>
      <c r="AD95" s="23"/>
      <c r="AE95" s="22"/>
      <c r="AF95" s="22"/>
      <c r="AG95" s="22"/>
      <c r="AH95" s="22"/>
    </row>
    <row r="96" spans="1:34" x14ac:dyDescent="0.25">
      <c r="A96" s="1">
        <f t="shared" si="0"/>
        <v>86</v>
      </c>
      <c r="B96" s="83"/>
      <c r="C96" s="17"/>
      <c r="D96" s="17"/>
      <c r="E96" s="17"/>
      <c r="F96" s="17"/>
      <c r="G96" s="17"/>
      <c r="H96" s="17"/>
      <c r="I96" s="17"/>
      <c r="J96" s="17"/>
      <c r="K96" s="18"/>
      <c r="L96" s="18"/>
      <c r="M96" s="18"/>
      <c r="N96" s="18"/>
      <c r="O96" s="19"/>
      <c r="P96" s="18"/>
      <c r="Q96" s="18"/>
      <c r="R96" s="18"/>
      <c r="S96" s="18"/>
      <c r="T96" s="19"/>
      <c r="U96" s="18"/>
      <c r="V96" s="18"/>
      <c r="W96" s="18"/>
      <c r="X96" s="18"/>
      <c r="Y96" s="19"/>
      <c r="Z96" s="18"/>
      <c r="AA96" s="18"/>
      <c r="AB96" s="18"/>
      <c r="AC96" s="18"/>
      <c r="AD96" s="19"/>
      <c r="AE96" s="18"/>
      <c r="AF96" s="18"/>
      <c r="AG96" s="18"/>
      <c r="AH96" s="18"/>
    </row>
    <row r="97" spans="1:34" x14ac:dyDescent="0.25">
      <c r="A97" s="1">
        <f t="shared" si="0"/>
        <v>87</v>
      </c>
      <c r="B97" s="84"/>
      <c r="C97" s="21"/>
      <c r="D97" s="21"/>
      <c r="E97" s="21"/>
      <c r="F97" s="21"/>
      <c r="G97" s="21"/>
      <c r="H97" s="21"/>
      <c r="I97" s="21"/>
      <c r="J97" s="21"/>
      <c r="K97" s="22"/>
      <c r="L97" s="22"/>
      <c r="M97" s="22"/>
      <c r="N97" s="22"/>
      <c r="O97" s="23"/>
      <c r="P97" s="22"/>
      <c r="Q97" s="22"/>
      <c r="R97" s="22"/>
      <c r="S97" s="22"/>
      <c r="T97" s="23"/>
      <c r="U97" s="22"/>
      <c r="V97" s="22"/>
      <c r="W97" s="22"/>
      <c r="X97" s="22"/>
      <c r="Y97" s="23"/>
      <c r="Z97" s="22"/>
      <c r="AA97" s="22"/>
      <c r="AB97" s="22"/>
      <c r="AC97" s="22"/>
      <c r="AD97" s="23"/>
      <c r="AE97" s="22"/>
      <c r="AF97" s="22"/>
      <c r="AG97" s="22"/>
      <c r="AH97" s="22"/>
    </row>
    <row r="98" spans="1:34" x14ac:dyDescent="0.25">
      <c r="A98" s="1">
        <f t="shared" si="0"/>
        <v>88</v>
      </c>
      <c r="B98" s="83"/>
      <c r="C98" s="17"/>
      <c r="D98" s="17"/>
      <c r="E98" s="17"/>
      <c r="F98" s="17"/>
      <c r="G98" s="17"/>
      <c r="H98" s="17"/>
      <c r="I98" s="17"/>
      <c r="J98" s="17"/>
      <c r="K98" s="18"/>
      <c r="L98" s="18"/>
      <c r="M98" s="18"/>
      <c r="N98" s="18"/>
      <c r="O98" s="19"/>
      <c r="P98" s="18"/>
      <c r="Q98" s="18"/>
      <c r="R98" s="18"/>
      <c r="S98" s="18"/>
      <c r="T98" s="19"/>
      <c r="U98" s="18"/>
      <c r="V98" s="18"/>
      <c r="W98" s="18"/>
      <c r="X98" s="18"/>
      <c r="Y98" s="19"/>
      <c r="Z98" s="18"/>
      <c r="AA98" s="18"/>
      <c r="AB98" s="18"/>
      <c r="AC98" s="18"/>
      <c r="AD98" s="19"/>
      <c r="AE98" s="18"/>
      <c r="AF98" s="18"/>
      <c r="AG98" s="18"/>
      <c r="AH98" s="18"/>
    </row>
    <row r="99" spans="1:34" x14ac:dyDescent="0.25">
      <c r="A99" s="1">
        <f t="shared" si="0"/>
        <v>89</v>
      </c>
      <c r="B99" s="84"/>
      <c r="C99" s="21"/>
      <c r="D99" s="21"/>
      <c r="E99" s="21"/>
      <c r="F99" s="21"/>
      <c r="G99" s="21"/>
      <c r="H99" s="21"/>
      <c r="I99" s="21"/>
      <c r="J99" s="21"/>
      <c r="K99" s="22"/>
      <c r="L99" s="22"/>
      <c r="M99" s="22"/>
      <c r="N99" s="22"/>
      <c r="O99" s="23"/>
      <c r="P99" s="22"/>
      <c r="Q99" s="22"/>
      <c r="R99" s="22"/>
      <c r="S99" s="22"/>
      <c r="T99" s="23"/>
      <c r="U99" s="22"/>
      <c r="V99" s="22"/>
      <c r="W99" s="22"/>
      <c r="X99" s="22"/>
      <c r="Y99" s="23"/>
      <c r="Z99" s="22"/>
      <c r="AA99" s="22"/>
      <c r="AB99" s="22"/>
      <c r="AC99" s="22"/>
      <c r="AD99" s="23"/>
      <c r="AE99" s="22"/>
      <c r="AF99" s="22"/>
      <c r="AG99" s="22"/>
      <c r="AH99" s="22"/>
    </row>
    <row r="100" spans="1:34" x14ac:dyDescent="0.25">
      <c r="A100" s="1">
        <f t="shared" si="0"/>
        <v>90</v>
      </c>
      <c r="B100" s="83"/>
      <c r="C100" s="17"/>
      <c r="D100" s="17"/>
      <c r="E100" s="17"/>
      <c r="F100" s="17"/>
      <c r="G100" s="17"/>
      <c r="H100" s="17"/>
      <c r="I100" s="17"/>
      <c r="J100" s="17"/>
      <c r="K100" s="18"/>
      <c r="L100" s="18"/>
      <c r="M100" s="18"/>
      <c r="N100" s="18"/>
      <c r="O100" s="19"/>
      <c r="P100" s="18"/>
      <c r="Q100" s="18"/>
      <c r="R100" s="18"/>
      <c r="S100" s="18"/>
      <c r="T100" s="19"/>
      <c r="U100" s="18"/>
      <c r="V100" s="18"/>
      <c r="W100" s="18"/>
      <c r="X100" s="18"/>
      <c r="Y100" s="19"/>
      <c r="Z100" s="18"/>
      <c r="AA100" s="18"/>
      <c r="AB100" s="18"/>
      <c r="AC100" s="18"/>
      <c r="AD100" s="19"/>
      <c r="AE100" s="18"/>
      <c r="AF100" s="18"/>
      <c r="AG100" s="18"/>
      <c r="AH100" s="18"/>
    </row>
    <row r="101" spans="1:34" x14ac:dyDescent="0.25">
      <c r="A101" s="1">
        <f t="shared" si="0"/>
        <v>91</v>
      </c>
      <c r="B101" s="84"/>
      <c r="C101" s="21"/>
      <c r="D101" s="21"/>
      <c r="E101" s="21"/>
      <c r="F101" s="21"/>
      <c r="G101" s="21"/>
      <c r="H101" s="21"/>
      <c r="I101" s="21"/>
      <c r="J101" s="21"/>
      <c r="K101" s="22"/>
      <c r="L101" s="22"/>
      <c r="M101" s="22"/>
      <c r="N101" s="22"/>
      <c r="O101" s="23"/>
      <c r="P101" s="22"/>
      <c r="Q101" s="22"/>
      <c r="R101" s="22"/>
      <c r="S101" s="22"/>
      <c r="T101" s="23"/>
      <c r="U101" s="22"/>
      <c r="V101" s="22"/>
      <c r="W101" s="22"/>
      <c r="X101" s="22"/>
      <c r="Y101" s="23"/>
      <c r="Z101" s="22"/>
      <c r="AA101" s="22"/>
      <c r="AB101" s="22"/>
      <c r="AC101" s="22"/>
      <c r="AD101" s="23"/>
      <c r="AE101" s="22"/>
      <c r="AF101" s="22"/>
      <c r="AG101" s="22"/>
      <c r="AH101" s="22"/>
    </row>
    <row r="102" spans="1:34" x14ac:dyDescent="0.25">
      <c r="A102" s="1">
        <f t="shared" si="0"/>
        <v>92</v>
      </c>
      <c r="B102" s="83"/>
      <c r="C102" s="17"/>
      <c r="D102" s="17"/>
      <c r="E102" s="17"/>
      <c r="F102" s="17"/>
      <c r="G102" s="17"/>
      <c r="H102" s="17"/>
      <c r="I102" s="17"/>
      <c r="J102" s="17"/>
      <c r="K102" s="18"/>
      <c r="L102" s="18"/>
      <c r="M102" s="18"/>
      <c r="N102" s="18"/>
      <c r="O102" s="19"/>
      <c r="P102" s="18"/>
      <c r="Q102" s="18"/>
      <c r="R102" s="18"/>
      <c r="S102" s="18"/>
      <c r="T102" s="19"/>
      <c r="U102" s="18"/>
      <c r="V102" s="18"/>
      <c r="W102" s="18"/>
      <c r="X102" s="18"/>
      <c r="Y102" s="19"/>
      <c r="Z102" s="18"/>
      <c r="AA102" s="18"/>
      <c r="AB102" s="18"/>
      <c r="AC102" s="18"/>
      <c r="AD102" s="19"/>
      <c r="AE102" s="18"/>
      <c r="AF102" s="18"/>
      <c r="AG102" s="18"/>
      <c r="AH102" s="18"/>
    </row>
    <row r="103" spans="1:34" x14ac:dyDescent="0.25">
      <c r="A103" s="1">
        <f t="shared" si="0"/>
        <v>93</v>
      </c>
      <c r="B103" s="84"/>
      <c r="C103" s="21"/>
      <c r="D103" s="21"/>
      <c r="E103" s="21"/>
      <c r="F103" s="21"/>
      <c r="G103" s="21"/>
      <c r="H103" s="21"/>
      <c r="I103" s="21"/>
      <c r="J103" s="21"/>
      <c r="K103" s="22"/>
      <c r="L103" s="22"/>
      <c r="M103" s="22"/>
      <c r="N103" s="22"/>
      <c r="O103" s="23"/>
      <c r="P103" s="22"/>
      <c r="Q103" s="22"/>
      <c r="R103" s="22"/>
      <c r="S103" s="22"/>
      <c r="T103" s="23"/>
      <c r="U103" s="22"/>
      <c r="V103" s="22"/>
      <c r="W103" s="22"/>
      <c r="X103" s="22"/>
      <c r="Y103" s="23"/>
      <c r="Z103" s="22"/>
      <c r="AA103" s="22"/>
      <c r="AB103" s="22"/>
      <c r="AC103" s="22"/>
      <c r="AD103" s="23"/>
      <c r="AE103" s="22"/>
      <c r="AF103" s="22"/>
      <c r="AG103" s="22"/>
      <c r="AH103" s="22"/>
    </row>
    <row r="104" spans="1:34" x14ac:dyDescent="0.25">
      <c r="A104" s="1">
        <f t="shared" si="0"/>
        <v>94</v>
      </c>
      <c r="B104" s="83"/>
      <c r="C104" s="17"/>
      <c r="D104" s="17"/>
      <c r="E104" s="17"/>
      <c r="F104" s="17"/>
      <c r="G104" s="17"/>
      <c r="H104" s="17"/>
      <c r="I104" s="17"/>
      <c r="J104" s="17"/>
      <c r="K104" s="18"/>
      <c r="L104" s="18"/>
      <c r="M104" s="18"/>
      <c r="N104" s="18"/>
      <c r="O104" s="19"/>
      <c r="P104" s="18"/>
      <c r="Q104" s="18"/>
      <c r="R104" s="18"/>
      <c r="S104" s="18"/>
      <c r="T104" s="19"/>
      <c r="U104" s="18"/>
      <c r="V104" s="18"/>
      <c r="W104" s="18"/>
      <c r="X104" s="18"/>
      <c r="Y104" s="19"/>
      <c r="Z104" s="18"/>
      <c r="AA104" s="18"/>
      <c r="AB104" s="18"/>
      <c r="AC104" s="18"/>
      <c r="AD104" s="19"/>
      <c r="AE104" s="18"/>
      <c r="AF104" s="18"/>
      <c r="AG104" s="18"/>
      <c r="AH104" s="18"/>
    </row>
    <row r="105" spans="1:34" x14ac:dyDescent="0.25">
      <c r="A105" s="1">
        <f t="shared" si="0"/>
        <v>95</v>
      </c>
      <c r="B105" s="84"/>
      <c r="C105" s="21"/>
      <c r="D105" s="21"/>
      <c r="E105" s="21"/>
      <c r="F105" s="21"/>
      <c r="G105" s="21"/>
      <c r="H105" s="21"/>
      <c r="I105" s="21"/>
      <c r="J105" s="21"/>
      <c r="K105" s="22"/>
      <c r="L105" s="22"/>
      <c r="M105" s="22"/>
      <c r="N105" s="22"/>
      <c r="O105" s="23"/>
      <c r="P105" s="22"/>
      <c r="Q105" s="22"/>
      <c r="R105" s="22"/>
      <c r="S105" s="22"/>
      <c r="T105" s="23"/>
      <c r="U105" s="22"/>
      <c r="V105" s="22"/>
      <c r="W105" s="22"/>
      <c r="X105" s="22"/>
      <c r="Y105" s="23"/>
      <c r="Z105" s="22"/>
      <c r="AA105" s="22"/>
      <c r="AB105" s="22"/>
      <c r="AC105" s="22"/>
      <c r="AD105" s="23"/>
      <c r="AE105" s="22"/>
      <c r="AF105" s="22"/>
      <c r="AG105" s="22"/>
      <c r="AH105" s="22"/>
    </row>
    <row r="106" spans="1:34" x14ac:dyDescent="0.25">
      <c r="A106" s="1">
        <f t="shared" si="0"/>
        <v>96</v>
      </c>
      <c r="B106" s="83"/>
      <c r="C106" s="17"/>
      <c r="D106" s="17"/>
      <c r="E106" s="17"/>
      <c r="F106" s="17"/>
      <c r="G106" s="17"/>
      <c r="H106" s="17"/>
      <c r="I106" s="17"/>
      <c r="J106" s="17"/>
      <c r="K106" s="18"/>
      <c r="L106" s="18"/>
      <c r="M106" s="18"/>
      <c r="N106" s="18"/>
      <c r="O106" s="19"/>
      <c r="P106" s="18"/>
      <c r="Q106" s="18"/>
      <c r="R106" s="18"/>
      <c r="S106" s="18"/>
      <c r="T106" s="19"/>
      <c r="U106" s="18"/>
      <c r="V106" s="18"/>
      <c r="W106" s="18"/>
      <c r="X106" s="18"/>
      <c r="Y106" s="19"/>
      <c r="Z106" s="18"/>
      <c r="AA106" s="18"/>
      <c r="AB106" s="18"/>
      <c r="AC106" s="18"/>
      <c r="AD106" s="19"/>
      <c r="AE106" s="18"/>
      <c r="AF106" s="18"/>
      <c r="AG106" s="18"/>
      <c r="AH106" s="18"/>
    </row>
    <row r="107" spans="1:34" x14ac:dyDescent="0.25">
      <c r="A107" s="1">
        <f t="shared" si="0"/>
        <v>97</v>
      </c>
      <c r="B107" s="84"/>
      <c r="C107" s="21"/>
      <c r="D107" s="21"/>
      <c r="E107" s="21"/>
      <c r="F107" s="21"/>
      <c r="G107" s="21"/>
      <c r="H107" s="21"/>
      <c r="I107" s="21"/>
      <c r="J107" s="21"/>
      <c r="K107" s="22"/>
      <c r="L107" s="22"/>
      <c r="M107" s="22"/>
      <c r="N107" s="22"/>
      <c r="O107" s="23"/>
      <c r="P107" s="22"/>
      <c r="Q107" s="22"/>
      <c r="R107" s="22"/>
      <c r="S107" s="22"/>
      <c r="T107" s="23"/>
      <c r="U107" s="22"/>
      <c r="V107" s="22"/>
      <c r="W107" s="22"/>
      <c r="X107" s="22"/>
      <c r="Y107" s="23"/>
      <c r="Z107" s="22"/>
      <c r="AA107" s="22"/>
      <c r="AB107" s="22"/>
      <c r="AC107" s="22"/>
      <c r="AD107" s="23"/>
      <c r="AE107" s="22"/>
      <c r="AF107" s="22"/>
      <c r="AG107" s="22"/>
      <c r="AH107" s="22"/>
    </row>
    <row r="108" spans="1:34" x14ac:dyDescent="0.25">
      <c r="A108" s="1">
        <f t="shared" si="0"/>
        <v>98</v>
      </c>
      <c r="B108" s="83"/>
      <c r="C108" s="17"/>
      <c r="D108" s="17"/>
      <c r="E108" s="17"/>
      <c r="F108" s="17"/>
      <c r="G108" s="17"/>
      <c r="H108" s="17"/>
      <c r="I108" s="17"/>
      <c r="J108" s="17"/>
      <c r="K108" s="18"/>
      <c r="L108" s="18"/>
      <c r="M108" s="18"/>
      <c r="N108" s="18"/>
      <c r="O108" s="19"/>
      <c r="P108" s="18"/>
      <c r="Q108" s="18"/>
      <c r="R108" s="18"/>
      <c r="S108" s="18"/>
      <c r="T108" s="19"/>
      <c r="U108" s="18"/>
      <c r="V108" s="18"/>
      <c r="W108" s="18"/>
      <c r="X108" s="18"/>
      <c r="Y108" s="19"/>
      <c r="Z108" s="18"/>
      <c r="AA108" s="18"/>
      <c r="AB108" s="18"/>
      <c r="AC108" s="18"/>
      <c r="AD108" s="19"/>
      <c r="AE108" s="18"/>
      <c r="AF108" s="18"/>
      <c r="AG108" s="18"/>
      <c r="AH108" s="18"/>
    </row>
    <row r="109" spans="1:34" x14ac:dyDescent="0.25">
      <c r="A109" s="1">
        <f t="shared" si="0"/>
        <v>99</v>
      </c>
      <c r="B109" s="84"/>
      <c r="C109" s="21"/>
      <c r="D109" s="21"/>
      <c r="E109" s="21"/>
      <c r="F109" s="21"/>
      <c r="G109" s="21"/>
      <c r="H109" s="21"/>
      <c r="I109" s="21"/>
      <c r="J109" s="21"/>
      <c r="K109" s="22"/>
      <c r="L109" s="22"/>
      <c r="M109" s="22"/>
      <c r="N109" s="22"/>
      <c r="O109" s="23"/>
      <c r="P109" s="22"/>
      <c r="Q109" s="22"/>
      <c r="R109" s="22"/>
      <c r="S109" s="22"/>
      <c r="T109" s="23"/>
      <c r="U109" s="22"/>
      <c r="V109" s="22"/>
      <c r="W109" s="22"/>
      <c r="X109" s="22"/>
      <c r="Y109" s="23"/>
      <c r="Z109" s="22"/>
      <c r="AA109" s="22"/>
      <c r="AB109" s="22"/>
      <c r="AC109" s="22"/>
      <c r="AD109" s="23"/>
      <c r="AE109" s="22"/>
      <c r="AF109" s="22"/>
      <c r="AG109" s="22"/>
      <c r="AH109" s="22"/>
    </row>
    <row r="110" spans="1:34" x14ac:dyDescent="0.25">
      <c r="A110" s="1">
        <f t="shared" si="0"/>
        <v>100</v>
      </c>
      <c r="B110" s="85"/>
      <c r="C110" s="11"/>
      <c r="D110" s="11"/>
      <c r="E110" s="11"/>
      <c r="F110" s="11"/>
      <c r="G110" s="11"/>
      <c r="H110" s="11"/>
      <c r="I110" s="11"/>
      <c r="J110" s="11"/>
      <c r="K110" s="24"/>
      <c r="L110" s="24"/>
      <c r="M110" s="24"/>
      <c r="N110" s="24"/>
      <c r="O110" s="25"/>
      <c r="P110" s="24"/>
      <c r="Q110" s="24"/>
      <c r="R110" s="24"/>
      <c r="S110" s="24"/>
      <c r="T110" s="25"/>
      <c r="U110" s="24"/>
      <c r="V110" s="24"/>
      <c r="W110" s="24"/>
      <c r="X110" s="24"/>
      <c r="Y110" s="25"/>
      <c r="Z110" s="24"/>
      <c r="AA110" s="24"/>
      <c r="AB110" s="24"/>
      <c r="AC110" s="24"/>
      <c r="AD110" s="25"/>
      <c r="AE110" s="24"/>
      <c r="AF110" s="24"/>
      <c r="AG110" s="24"/>
      <c r="AH110" s="24"/>
    </row>
    <row r="111" spans="1:34" x14ac:dyDescent="0.25">
      <c r="A111" s="1">
        <f t="shared" si="0"/>
        <v>101</v>
      </c>
      <c r="C111" s="1"/>
      <c r="D111" s="1"/>
      <c r="E111" s="1"/>
      <c r="F111" s="1"/>
      <c r="G111" s="1"/>
      <c r="H111" s="1"/>
      <c r="I111" s="2" t="s">
        <v>125</v>
      </c>
      <c r="J111" s="2"/>
      <c r="K111" s="13">
        <f>SUMIFS(K$11:K$110,$G$11:$G$110,"Y",$I$11:$I$110,"N")</f>
        <v>0</v>
      </c>
      <c r="L111" s="13">
        <f>SUMIFS(L$11:L$110,$G$11:$G$110,"Y",$I$11:$I$110,"N")</f>
        <v>0</v>
      </c>
      <c r="M111" s="13">
        <f>SUMIFS(M$11:M$110,$G$11:$G$110,"Y",$I$11:$I$110,"N")</f>
        <v>0</v>
      </c>
      <c r="N111" s="13">
        <f>SUMIFS(N$11:N$110,$G$11:$G$110,"Y",$I$11:$I$110,"N")</f>
        <v>0</v>
      </c>
      <c r="P111" s="13">
        <f>SUMIFS(P$11:P$110,$G$11:$G$110,"Y",$I$11:$I$110,"N")</f>
        <v>0</v>
      </c>
      <c r="Q111" s="13">
        <f>SUMIFS(Q$11:Q$110,$G$11:$G$110,"Y",$I$11:$I$110,"N")</f>
        <v>0</v>
      </c>
      <c r="R111" s="13">
        <f>SUMIFS(R$11:R$110,$G$11:$G$110,"Y",$I$11:$I$110,"N")</f>
        <v>0</v>
      </c>
      <c r="S111" s="13">
        <f>SUMIFS(S$11:S$110,$G$11:$G$110,"Y",$I$11:$I$110,"N")</f>
        <v>0</v>
      </c>
      <c r="U111" s="13"/>
      <c r="V111" s="13"/>
      <c r="W111" s="13"/>
      <c r="X111" s="13"/>
      <c r="Z111" s="13">
        <f>SUMIFS(Z$11:Z$110,$G$11:$G$110,"Y",$I$11:$I$110,"N")</f>
        <v>0</v>
      </c>
      <c r="AA111" s="13">
        <f>SUMIFS(AA$11:AA$110,$G$11:$G$110,"Y",$I$11:$I$110,"N")</f>
        <v>0</v>
      </c>
      <c r="AB111" s="13">
        <f>SUMIFS(AB$11:AB$110,$G$11:$G$110,"Y",$I$11:$I$110,"N")</f>
        <v>0</v>
      </c>
      <c r="AC111" s="13">
        <f>SUMIFS(AC$11:AC$110,$G$11:$G$110,"Y",$I$11:$I$110,"N")</f>
        <v>0</v>
      </c>
      <c r="AE111" s="13">
        <f>SUMIFS(AE$11:AE$110,$G$11:$G$110,"Y",$I$11:$I$110,"N")</f>
        <v>0</v>
      </c>
      <c r="AF111" s="13">
        <f>SUMIFS(AF$11:AF$110,$G$11:$G$110,"Y",$I$11:$I$110,"N")</f>
        <v>0</v>
      </c>
      <c r="AG111" s="13">
        <f>SUMIFS(AG$11:AG$110,$G$11:$G$110,"Y",$I$11:$I$110,"N")</f>
        <v>0</v>
      </c>
      <c r="AH111" s="13">
        <f>SUMIFS(AH$11:AH$110,$G$11:$G$110,"Y",$I$11:$I$110,"N")</f>
        <v>0</v>
      </c>
    </row>
    <row r="112" spans="1:34" x14ac:dyDescent="0.25">
      <c r="A112" s="1">
        <f t="shared" ref="A112:A115" si="1">A111+1</f>
        <v>102</v>
      </c>
      <c r="C112" s="1"/>
      <c r="D112" s="1"/>
      <c r="E112" s="1"/>
      <c r="F112" s="1"/>
      <c r="G112" s="1"/>
      <c r="H112" s="1"/>
      <c r="I112" s="2" t="s">
        <v>126</v>
      </c>
      <c r="J112" s="2"/>
      <c r="K112" s="13">
        <f>SUMIFS(K$11:K$110,$G$11:$G$110,"N",$I$11:$I$110,"N")</f>
        <v>0</v>
      </c>
      <c r="L112" s="13">
        <f>SUMIFS(L$11:L$110,$G$11:$G$110,"N",$I$11:$I$110,"N")</f>
        <v>0</v>
      </c>
      <c r="M112" s="13">
        <f>SUMIFS(M$11:M$110,$G$11:$G$110,"N",$I$11:$I$110,"N")</f>
        <v>0</v>
      </c>
      <c r="N112" s="13">
        <f>SUMIFS(N$11:N$110,$G$11:$G$110,"N",$I$11:$I$110,"N")</f>
        <v>0</v>
      </c>
      <c r="P112" s="13">
        <f>SUMIFS(P$11:P$110,$G$11:$G$110,"N",$I$11:$I$110,"N")</f>
        <v>0</v>
      </c>
      <c r="Q112" s="13">
        <f>SUMIFS(Q$11:Q$110,$G$11:$G$110,"N",$I$11:$I$110,"N")</f>
        <v>0</v>
      </c>
      <c r="R112" s="13">
        <f>SUMIFS(R$11:R$110,$G$11:$G$110,"N",$I$11:$I$110,"N")</f>
        <v>0</v>
      </c>
      <c r="S112" s="13">
        <f>SUMIFS(S$11:S$110,$G$11:$G$110,"N",$I$11:$I$110,"N")</f>
        <v>0</v>
      </c>
      <c r="U112" s="13"/>
      <c r="V112" s="13"/>
      <c r="W112" s="13"/>
      <c r="X112" s="13"/>
      <c r="Z112" s="13">
        <f>SUMIFS(Z$11:Z$110,$G$11:$G$110,"N",$I$11:$I$110,"N")</f>
        <v>0</v>
      </c>
      <c r="AA112" s="13">
        <f>SUMIFS(AA$11:AA$110,$G$11:$G$110,"N",$I$11:$I$110,"N")</f>
        <v>0</v>
      </c>
      <c r="AB112" s="13">
        <f>SUMIFS(AB$11:AB$110,$G$11:$G$110,"N",$I$11:$I$110,"N")</f>
        <v>0</v>
      </c>
      <c r="AC112" s="13">
        <f>SUMIFS(AC$11:AC$110,$G$11:$G$110,"N",$I$11:$I$110,"N")</f>
        <v>0</v>
      </c>
      <c r="AE112" s="13">
        <f>SUMIFS(AE$11:AE$110,$G$11:$G$110,"N",$I$11:$I$110,"N")</f>
        <v>0</v>
      </c>
      <c r="AF112" s="13">
        <f>SUMIFS(AF$11:AF$110,$G$11:$G$110,"N",$I$11:$I$110,"N")</f>
        <v>0</v>
      </c>
      <c r="AG112" s="13">
        <f>SUMIFS(AG$11:AG$110,$G$11:$G$110,"N",$I$11:$I$110,"N")</f>
        <v>0</v>
      </c>
      <c r="AH112" s="13">
        <f>SUMIFS(AH$11:AH$110,$G$11:$G$110,"N",$I$11:$I$110,"N")</f>
        <v>0</v>
      </c>
    </row>
    <row r="113" spans="1:34" x14ac:dyDescent="0.25">
      <c r="A113" s="1">
        <f t="shared" si="1"/>
        <v>103</v>
      </c>
      <c r="C113" s="1"/>
      <c r="D113" s="1"/>
      <c r="E113" s="1"/>
      <c r="F113" s="1"/>
      <c r="G113" s="1"/>
      <c r="H113" s="1"/>
      <c r="I113" s="2" t="s">
        <v>127</v>
      </c>
      <c r="J113" s="2"/>
      <c r="K113" s="13">
        <f>SUMIFS(K$11:K$110,$G$11:$G$110,"Y",$I$11:$I$110,"Y")</f>
        <v>0</v>
      </c>
      <c r="L113" s="13">
        <f>SUMIFS(L$11:L$110,$G$11:$G$110,"Y",$I$11:$I$110,"Y")</f>
        <v>0</v>
      </c>
      <c r="M113" s="13">
        <f>SUMIFS(M$11:M$110,$G$11:$G$110,"Y",$I$11:$I$110,"Y")</f>
        <v>0</v>
      </c>
      <c r="N113" s="13">
        <f>SUMIFS(N$11:N$110,$G$11:$G$110,"Y",$I$11:$I$110,"Y")</f>
        <v>0</v>
      </c>
      <c r="P113" s="13">
        <f>SUMIFS(P$11:P$110,$G$11:$G$110,"Y",$I$11:$I$110,"Y")</f>
        <v>0</v>
      </c>
      <c r="Q113" s="13">
        <f>SUMIFS(Q$11:Q$110,$G$11:$G$110,"Y",$I$11:$I$110,"Y")</f>
        <v>0</v>
      </c>
      <c r="R113" s="13">
        <f>SUMIFS(R$11:R$110,$G$11:$G$110,"Y",$I$11:$I$110,"Y")</f>
        <v>0</v>
      </c>
      <c r="S113" s="13">
        <f>SUMIFS(S$11:S$110,$G$11:$G$110,"Y",$I$11:$I$110,"Y")</f>
        <v>0</v>
      </c>
      <c r="U113" s="13"/>
      <c r="V113" s="13"/>
      <c r="W113" s="13"/>
      <c r="X113" s="13"/>
      <c r="Z113" s="13">
        <f>SUMIFS(Z$11:Z$110,$G$11:$G$110,"Y",$I$11:$I$110,"Y")</f>
        <v>0</v>
      </c>
      <c r="AA113" s="13">
        <f>SUMIFS(AA$11:AA$110,$G$11:$G$110,"Y",$I$11:$I$110,"Y")</f>
        <v>0</v>
      </c>
      <c r="AB113" s="13">
        <f>SUMIFS(AB$11:AB$110,$G$11:$G$110,"Y",$I$11:$I$110,"Y")</f>
        <v>0</v>
      </c>
      <c r="AC113" s="13">
        <f>SUMIFS(AC$11:AC$110,$G$11:$G$110,"Y",$I$11:$I$110,"Y")</f>
        <v>0</v>
      </c>
      <c r="AE113" s="13">
        <f>SUMIFS(AE$11:AE$110,$G$11:$G$110,"Y",$I$11:$I$110,"Y")</f>
        <v>0</v>
      </c>
      <c r="AF113" s="13">
        <f>SUMIFS(AF$11:AF$110,$G$11:$G$110,"Y",$I$11:$I$110,"Y")</f>
        <v>0</v>
      </c>
      <c r="AG113" s="13">
        <f>SUMIFS(AG$11:AG$110,$G$11:$G$110,"Y",$I$11:$I$110,"Y")</f>
        <v>0</v>
      </c>
      <c r="AH113" s="13">
        <f>SUMIFS(AH$11:AH$110,$G$11:$G$110,"Y",$I$11:$I$110,"Y")</f>
        <v>0</v>
      </c>
    </row>
    <row r="114" spans="1:34" x14ac:dyDescent="0.25">
      <c r="A114" s="1">
        <f t="shared" si="1"/>
        <v>104</v>
      </c>
      <c r="C114" s="1"/>
      <c r="D114" s="1"/>
      <c r="E114" s="1"/>
      <c r="F114" s="1"/>
      <c r="G114" s="1"/>
      <c r="H114" s="1"/>
      <c r="I114" s="2" t="s">
        <v>128</v>
      </c>
      <c r="J114" s="2"/>
      <c r="K114" s="13">
        <f>SUMIFS(K$11:K$110,$G$11:$G$110,"N",$I$11:$I$110,"Y")</f>
        <v>0</v>
      </c>
      <c r="L114" s="13">
        <f>SUMIFS(L$11:L$110,$G$11:$G$110,"N",$I$11:$I$110,"Y")</f>
        <v>0</v>
      </c>
      <c r="M114" s="13">
        <f>SUMIFS(M$11:M$110,$G$11:$G$110,"N",$I$11:$I$110,"Y")</f>
        <v>0</v>
      </c>
      <c r="N114" s="13">
        <f>SUMIFS(N$11:N$110,$G$11:$G$110,"N",$I$11:$I$110,"Y")</f>
        <v>0</v>
      </c>
      <c r="P114" s="13">
        <f>SUMIFS(P$11:P$110,$G$11:$G$110,"N",$I$11:$I$110,"Y")</f>
        <v>0</v>
      </c>
      <c r="Q114" s="13">
        <f>SUMIFS(Q$11:Q$110,$G$11:$G$110,"N",$I$11:$I$110,"Y")</f>
        <v>0</v>
      </c>
      <c r="R114" s="13">
        <f>SUMIFS(R$11:R$110,$G$11:$G$110,"N",$I$11:$I$110,"Y")</f>
        <v>0</v>
      </c>
      <c r="S114" s="13">
        <f>SUMIFS(S$11:S$110,$G$11:$G$110,"N",$I$11:$I$110,"Y")</f>
        <v>0</v>
      </c>
      <c r="U114" s="13"/>
      <c r="V114" s="13"/>
      <c r="W114" s="13"/>
      <c r="X114" s="13"/>
      <c r="Z114" s="13">
        <f>SUMIFS(Z$11:Z$110,$G$11:$G$110,"N",$I$11:$I$110,"Y")</f>
        <v>0</v>
      </c>
      <c r="AA114" s="13">
        <f>SUMIFS(AA$11:AA$110,$G$11:$G$110,"N",$I$11:$I$110,"Y")</f>
        <v>0</v>
      </c>
      <c r="AB114" s="13">
        <f>SUMIFS(AB$11:AB$110,$G$11:$G$110,"N",$I$11:$I$110,"Y")</f>
        <v>0</v>
      </c>
      <c r="AC114" s="13">
        <f>SUMIFS(AC$11:AC$110,$G$11:$G$110,"N",$I$11:$I$110,"Y")</f>
        <v>0</v>
      </c>
      <c r="AE114" s="13">
        <f>SUMIFS(AE$11:AE$110,$G$11:$G$110,"N",$I$11:$I$110,"Y")</f>
        <v>0</v>
      </c>
      <c r="AF114" s="13">
        <f>SUMIFS(AF$11:AF$110,$G$11:$G$110,"N",$I$11:$I$110,"Y")</f>
        <v>0</v>
      </c>
      <c r="AG114" s="13">
        <f>SUMIFS(AG$11:AG$110,$G$11:$G$110,"N",$I$11:$I$110,"Y")</f>
        <v>0</v>
      </c>
      <c r="AH114" s="13">
        <f>SUMIFS(AH$11:AH$110,$G$11:$G$110,"N",$I$11:$I$110,"Y")</f>
        <v>0</v>
      </c>
    </row>
    <row r="115" spans="1:34" x14ac:dyDescent="0.25">
      <c r="A115" s="1">
        <f t="shared" si="1"/>
        <v>105</v>
      </c>
      <c r="C115" s="1"/>
      <c r="D115" s="1"/>
      <c r="E115" s="1"/>
      <c r="F115" s="1"/>
      <c r="G115" s="1"/>
      <c r="H115" s="1"/>
      <c r="I115" s="2" t="s">
        <v>168</v>
      </c>
      <c r="J115" s="2"/>
      <c r="K115" s="13">
        <f>SUM(K$11:K$110)</f>
        <v>0</v>
      </c>
      <c r="L115" s="13">
        <f>SUM(L$11:L$110)</f>
        <v>0</v>
      </c>
      <c r="M115" s="13">
        <f>SUM(M$11:M$110)</f>
        <v>0</v>
      </c>
      <c r="N115" s="13">
        <f>SUM(N$11:N$110)</f>
        <v>0</v>
      </c>
      <c r="O115" s="13"/>
      <c r="P115" s="13">
        <f>SUM(P$11:P$110)</f>
        <v>0</v>
      </c>
      <c r="Q115" s="13">
        <f>SUM(Q$11:Q$110)</f>
        <v>0</v>
      </c>
      <c r="R115" s="13">
        <f>SUM(R$11:R$110)</f>
        <v>0</v>
      </c>
      <c r="S115" s="13">
        <f>SUM(S$11:S$110)</f>
        <v>0</v>
      </c>
      <c r="T115" s="13"/>
      <c r="V115" s="13"/>
      <c r="W115" s="13"/>
      <c r="X115" s="13"/>
      <c r="Y115" s="13"/>
      <c r="Z115" s="13">
        <f>SUM(Z$11:Z$110)</f>
        <v>0</v>
      </c>
      <c r="AA115" s="13">
        <f>SUM(AA$11:AA$110)</f>
        <v>0</v>
      </c>
      <c r="AB115" s="13">
        <f>SUM(AB$11:AB$110)</f>
        <v>0</v>
      </c>
      <c r="AC115" s="13">
        <f>SUM(AC$11:AC$110)</f>
        <v>0</v>
      </c>
      <c r="AD115" s="13"/>
      <c r="AE115" s="13">
        <f>SUM(AE$11:AE$110)</f>
        <v>0</v>
      </c>
      <c r="AF115" s="13">
        <f>SUM(AF$11:AF$110)</f>
        <v>0</v>
      </c>
      <c r="AG115" s="13">
        <f>SUM(AG$11:AG$110)</f>
        <v>0</v>
      </c>
      <c r="AH115" s="13">
        <f>SUM(AH$11:AH$110)</f>
        <v>0</v>
      </c>
    </row>
    <row r="116" spans="1:34" x14ac:dyDescent="0.25">
      <c r="A116" s="1"/>
      <c r="C116" s="1"/>
      <c r="D116" s="1"/>
      <c r="E116" s="1"/>
      <c r="F116" s="1"/>
      <c r="G116" s="1"/>
      <c r="H116" s="1"/>
      <c r="I116" s="78" t="s">
        <v>30</v>
      </c>
      <c r="J116" s="1"/>
    </row>
    <row r="117" spans="1:34" x14ac:dyDescent="0.25">
      <c r="A117" s="1"/>
      <c r="C117" s="1"/>
      <c r="D117" s="1"/>
      <c r="E117" s="1"/>
      <c r="F117" s="1"/>
      <c r="G117" s="1"/>
      <c r="H117" s="1"/>
      <c r="I117" s="78" t="s">
        <v>31</v>
      </c>
      <c r="J117" s="1"/>
      <c r="K117" s="26">
        <f>SUM(K111:K114)-K115</f>
        <v>0</v>
      </c>
      <c r="L117" s="26">
        <f>SUM(L111:L114)-L115</f>
        <v>0</v>
      </c>
      <c r="M117" s="26">
        <f>SUM(M111:M114)-M115</f>
        <v>0</v>
      </c>
      <c r="N117" s="26">
        <f>SUM(N111:N114)-N115</f>
        <v>0</v>
      </c>
      <c r="P117" s="26">
        <f>SUM(P111:P114)-P115</f>
        <v>0</v>
      </c>
      <c r="Q117" s="26">
        <f>SUM(Q111:Q114)-Q115</f>
        <v>0</v>
      </c>
      <c r="R117" s="26">
        <f>SUM(R111:R114)-R115</f>
        <v>0</v>
      </c>
      <c r="S117" s="26">
        <f>SUM(S111:S114)-S115</f>
        <v>0</v>
      </c>
      <c r="V117" s="26"/>
      <c r="W117" s="26"/>
      <c r="X117" s="26"/>
      <c r="Z117" s="26">
        <f>SUM(Z111:Z114)-Z115</f>
        <v>0</v>
      </c>
      <c r="AA117" s="26">
        <f>SUM(AA111:AA114)-AA115</f>
        <v>0</v>
      </c>
      <c r="AB117" s="26">
        <f>SUM(AB111:AB114)-AB115</f>
        <v>0</v>
      </c>
      <c r="AC117" s="26">
        <f>SUM(AC111:AC114)-AC115</f>
        <v>0</v>
      </c>
      <c r="AE117" s="26">
        <f>SUM(AE111:AE114)-AE115</f>
        <v>0</v>
      </c>
      <c r="AF117" s="26">
        <f>SUM(AF111:AF114)-AF115</f>
        <v>0</v>
      </c>
      <c r="AG117" s="26">
        <f>SUM(AG111:AG114)-AG115</f>
        <v>0</v>
      </c>
      <c r="AH117" s="26">
        <f>SUM(AH111:AH114)-AH115</f>
        <v>0</v>
      </c>
    </row>
    <row r="118" spans="1:34" x14ac:dyDescent="0.25">
      <c r="U118" s="74" t="s">
        <v>52</v>
      </c>
    </row>
    <row r="119" spans="1:34" x14ac:dyDescent="0.25">
      <c r="B119" s="6" t="s">
        <v>13</v>
      </c>
      <c r="U119" s="74" t="s">
        <v>53</v>
      </c>
    </row>
    <row r="120" spans="1:34" x14ac:dyDescent="0.25">
      <c r="B120" t="s">
        <v>92</v>
      </c>
      <c r="U120" s="74" t="s">
        <v>54</v>
      </c>
    </row>
    <row r="121" spans="1:34" x14ac:dyDescent="0.25">
      <c r="B121" t="s">
        <v>93</v>
      </c>
      <c r="U121" s="74" t="s">
        <v>55</v>
      </c>
    </row>
    <row r="122" spans="1:34" x14ac:dyDescent="0.25">
      <c r="B122" t="s">
        <v>104</v>
      </c>
      <c r="U122" s="74" t="s">
        <v>56</v>
      </c>
    </row>
  </sheetData>
  <mergeCells count="6">
    <mergeCell ref="B6:AH6"/>
    <mergeCell ref="AE9:AH9"/>
    <mergeCell ref="P9:S9"/>
    <mergeCell ref="U9:X9"/>
    <mergeCell ref="K9:N9"/>
    <mergeCell ref="Z9:AC9"/>
  </mergeCells>
  <dataValidations disablePrompts="1" count="4">
    <dataValidation type="list" allowBlank="1" showInputMessage="1" showErrorMessage="1" sqref="U11:X110" xr:uid="{70FDD1D5-5EDE-4000-8927-6A65B08CA5C8}">
      <formula1>$U$118:$U$122</formula1>
    </dataValidation>
    <dataValidation type="list" allowBlank="1" showInputMessage="1" showErrorMessage="1" sqref="S4" xr:uid="{CB6F4988-2772-49FC-8E78-52F9CBD9E947}">
      <formula1>$V$1:$V$5</formula1>
    </dataValidation>
    <dataValidation type="list" allowBlank="1" showInputMessage="1" showErrorMessage="1" sqref="S2" xr:uid="{4C6DA008-BFA3-4C3C-8CFE-6530171910CD}">
      <formula1>$U$1:$U$3</formula1>
    </dataValidation>
    <dataValidation type="list" allowBlank="1" showInputMessage="1" showErrorMessage="1" sqref="G11:I110" xr:uid="{4840F87C-3C0F-4426-90EA-0464A0CBF9FD}">
      <formula1>$I$116:$I$118</formula1>
    </dataValidation>
  </dataValidations>
  <pageMargins left="0.7" right="0.7" top="0.75" bottom="0.75" header="0.3" footer="0.3"/>
  <pageSetup scale="46" fitToWidth="2" fitToHeight="2" pageOrder="overThenDown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01199-6A4F-46D9-84EA-4FF9D96836DD}">
  <sheetPr>
    <pageSetUpPr fitToPage="1"/>
  </sheetPr>
  <dimension ref="A1:Y121"/>
  <sheetViews>
    <sheetView zoomScaleNormal="100" workbookViewId="0"/>
  </sheetViews>
  <sheetFormatPr defaultRowHeight="15" x14ac:dyDescent="0.25"/>
  <cols>
    <col min="1" max="1" width="4.7109375" bestFit="1" customWidth="1"/>
    <col min="2" max="2" width="28.28515625" customWidth="1"/>
    <col min="3" max="3" width="18" bestFit="1" customWidth="1"/>
    <col min="4" max="4" width="24.140625" bestFit="1" customWidth="1"/>
    <col min="5" max="5" width="15.140625" bestFit="1" customWidth="1"/>
    <col min="6" max="6" width="27" bestFit="1" customWidth="1"/>
    <col min="7" max="7" width="7.42578125" bestFit="1" customWidth="1"/>
    <col min="8" max="8" width="11" bestFit="1" customWidth="1"/>
    <col min="9" max="9" width="14.85546875" bestFit="1" customWidth="1"/>
    <col min="10" max="10" width="2.28515625" customWidth="1"/>
    <col min="11" max="14" width="10.7109375" customWidth="1"/>
    <col min="15" max="15" width="2.28515625" customWidth="1"/>
    <col min="16" max="19" width="10.7109375" customWidth="1"/>
    <col min="20" max="20" width="2.28515625" customWidth="1"/>
    <col min="21" max="24" width="10.7109375" customWidth="1"/>
  </cols>
  <sheetData>
    <row r="1" spans="1:24" x14ac:dyDescent="0.25">
      <c r="A1" s="99" t="str">
        <f>'Ex. 1 Actual Demand'!A1</f>
        <v>SRM Reporting Template Revision Date: 12/2/2025</v>
      </c>
      <c r="P1" s="2"/>
      <c r="R1" s="2" t="s">
        <v>0</v>
      </c>
      <c r="T1" s="79"/>
      <c r="U1" s="74" t="s">
        <v>114</v>
      </c>
      <c r="V1" s="74" t="s">
        <v>116</v>
      </c>
    </row>
    <row r="2" spans="1:24" x14ac:dyDescent="0.25">
      <c r="R2" s="2" t="s">
        <v>113</v>
      </c>
      <c r="T2" s="79"/>
      <c r="U2" s="74" t="s">
        <v>115</v>
      </c>
      <c r="V2" s="74" t="s">
        <v>117</v>
      </c>
    </row>
    <row r="3" spans="1:24" x14ac:dyDescent="0.25">
      <c r="R3" s="2" t="s">
        <v>111</v>
      </c>
      <c r="S3" s="75"/>
      <c r="T3" s="79"/>
      <c r="U3" s="74"/>
      <c r="V3" s="74" t="s">
        <v>118</v>
      </c>
    </row>
    <row r="4" spans="1:24" x14ac:dyDescent="0.25">
      <c r="R4" s="2" t="s">
        <v>1</v>
      </c>
      <c r="T4" s="79"/>
      <c r="U4" s="74"/>
      <c r="V4" s="74" t="s">
        <v>119</v>
      </c>
    </row>
    <row r="5" spans="1:24" x14ac:dyDescent="0.25">
      <c r="A5" s="1"/>
      <c r="B5" s="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R5" s="2" t="s">
        <v>84</v>
      </c>
      <c r="S5" s="12" t="s">
        <v>33</v>
      </c>
      <c r="T5" s="12"/>
    </row>
    <row r="6" spans="1:24" ht="18.75" x14ac:dyDescent="0.3">
      <c r="B6" s="100" t="s">
        <v>90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</row>
    <row r="7" spans="1:24" ht="18.75" x14ac:dyDescent="0.3"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</row>
    <row r="8" spans="1:24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8</v>
      </c>
      <c r="H8" s="1" t="s">
        <v>9</v>
      </c>
      <c r="I8" s="1" t="s">
        <v>10</v>
      </c>
      <c r="J8" s="1"/>
      <c r="K8" s="1" t="s">
        <v>11</v>
      </c>
      <c r="L8" s="1" t="s">
        <v>23</v>
      </c>
      <c r="M8" s="1" t="s">
        <v>24</v>
      </c>
      <c r="N8" s="1" t="s">
        <v>25</v>
      </c>
      <c r="P8" s="1" t="s">
        <v>26</v>
      </c>
      <c r="Q8" s="1" t="s">
        <v>27</v>
      </c>
      <c r="R8" s="1" t="s">
        <v>34</v>
      </c>
      <c r="S8" s="1" t="s">
        <v>39</v>
      </c>
      <c r="U8" s="1" t="s">
        <v>40</v>
      </c>
      <c r="V8" s="1" t="s">
        <v>41</v>
      </c>
      <c r="W8" s="1" t="s">
        <v>42</v>
      </c>
      <c r="X8" s="1" t="s">
        <v>43</v>
      </c>
    </row>
    <row r="9" spans="1:24" x14ac:dyDescent="0.25">
      <c r="A9" s="1"/>
      <c r="B9" s="6"/>
      <c r="D9" s="9" t="s">
        <v>28</v>
      </c>
      <c r="E9" s="9"/>
      <c r="F9" s="9"/>
      <c r="G9" s="9"/>
      <c r="H9" s="9"/>
      <c r="I9" s="9"/>
      <c r="J9" s="9"/>
      <c r="K9" s="104" t="s">
        <v>109</v>
      </c>
      <c r="L9" s="104"/>
      <c r="M9" s="104"/>
      <c r="N9" s="104"/>
      <c r="O9" s="9"/>
      <c r="P9" s="104" t="s">
        <v>57</v>
      </c>
      <c r="Q9" s="104"/>
      <c r="R9" s="104"/>
      <c r="S9" s="104"/>
      <c r="T9" s="9"/>
      <c r="U9" s="104" t="s">
        <v>51</v>
      </c>
      <c r="V9" s="104"/>
      <c r="W9" s="104"/>
      <c r="X9" s="104"/>
    </row>
    <row r="10" spans="1:24" ht="30.75" thickBot="1" x14ac:dyDescent="0.3">
      <c r="A10" s="7" t="s">
        <v>12</v>
      </c>
      <c r="B10" s="38" t="s">
        <v>29</v>
      </c>
      <c r="C10" s="39" t="s">
        <v>63</v>
      </c>
      <c r="D10" s="39" t="s">
        <v>44</v>
      </c>
      <c r="E10" s="39" t="s">
        <v>46</v>
      </c>
      <c r="F10" s="39" t="s">
        <v>78</v>
      </c>
      <c r="G10" s="39" t="s">
        <v>47</v>
      </c>
      <c r="H10" s="39" t="s">
        <v>58</v>
      </c>
      <c r="I10" s="39" t="s">
        <v>89</v>
      </c>
      <c r="J10" s="39"/>
      <c r="K10" s="39" t="str">
        <f>IF(ISBLANK($S$3),"PY 20__-20__",IF(AND($S$4="Winter",$S$2="SPP"),"PY " &amp; $S$3-1 &amp; "-" &amp; $S$3,"PY " &amp; $S$3 &amp; "-" &amp; $S$3+1))</f>
        <v>PY 20__-20__</v>
      </c>
      <c r="L10" s="39" t="str">
        <f>IF(ISBLANK($S$3),"PY 20__-20__",IF(AND($S$4="Winter",$S$2="SPP"),"PY " &amp; $S$3 &amp; "-" &amp; $S$3+1,"PY " &amp; $S$3+1 &amp; "-" &amp; $S$3+2))</f>
        <v>PY 20__-20__</v>
      </c>
      <c r="M10" s="39" t="str">
        <f>IF(ISBLANK($S$3),"PY 20__-20__",IF(AND($S$4="Winter",$S$2="SPP"),"PY " &amp; $S$3+1 &amp; "-" &amp; $S$3+2,"PY " &amp; $S$3+2 &amp; "-" &amp; $S$3+3))</f>
        <v>PY 20__-20__</v>
      </c>
      <c r="N10" s="39" t="str">
        <f>IF(ISBLANK($S$3),"PY 20__-20__",IF(AND($S$4="Winter",$S$2="SPP"),"PY " &amp; $S$3+2 &amp; "-" &amp; $S$3+3,"PY " &amp; $S$3+3 &amp; "-" &amp; $S$3+4))</f>
        <v>PY 20__-20__</v>
      </c>
      <c r="O10" s="39"/>
      <c r="P10" s="39" t="str">
        <f>IF(ISBLANK($S$3),"PY 20__-20__",IF(AND($S$4="Winter",$S$2="SPP"),"PY " &amp; $S$3-1 &amp; "-" &amp; $S$3,"PY " &amp; $S$3 &amp; "-" &amp; $S$3+1))</f>
        <v>PY 20__-20__</v>
      </c>
      <c r="Q10" s="39" t="str">
        <f>IF(ISBLANK($S$3),"PY 20__-20__",IF(AND($S$4="Winter",$S$2="SPP"),"PY " &amp; $S$3 &amp; "-" &amp; $S$3+1,"PY " &amp; $S$3+1 &amp; "-" &amp; $S$3+2))</f>
        <v>PY 20__-20__</v>
      </c>
      <c r="R10" s="39" t="str">
        <f>IF(ISBLANK($S$3),"PY 20__-20__",IF(AND($S$4="Winter",$S$2="SPP"),"PY " &amp; $S$3+1 &amp; "-" &amp; $S$3+2,"PY " &amp; $S$3+2 &amp; "-" &amp; $S$3+3))</f>
        <v>PY 20__-20__</v>
      </c>
      <c r="S10" s="39" t="str">
        <f>IF(ISBLANK($S$3),"PY 20__-20__",IF(AND($S$4="Winter",$S$2="SPP"),"PY " &amp; $S$3+2 &amp; "-" &amp; $S$3+3,"PY " &amp; $S$3+3 &amp; "-" &amp; $S$3+4))</f>
        <v>PY 20__-20__</v>
      </c>
      <c r="T10" s="39"/>
      <c r="U10" s="39" t="str">
        <f>IF(ISBLANK($S$3),"PY 20__-20__",IF(AND($S$4="Winter",$S$2="SPP"),"PY " &amp; $S$3-1 &amp; "-" &amp; $S$3,"PY " &amp; $S$3 &amp; "-" &amp; $S$3+1))</f>
        <v>PY 20__-20__</v>
      </c>
      <c r="V10" s="39" t="str">
        <f>IF(ISBLANK($S$3),"PY 20__-20__",IF(AND($S$4="Winter",$S$2="SPP"),"PY " &amp; $S$3 &amp; "-" &amp; $S$3+1,"PY " &amp; $S$3+1 &amp; "-" &amp; $S$3+2))</f>
        <v>PY 20__-20__</v>
      </c>
      <c r="W10" s="39" t="str">
        <f>IF(ISBLANK($S$3),"PY 20__-20__",IF(AND($S$4="Winter",$S$2="SPP"),"PY " &amp; $S$3+1 &amp; "-" &amp; $S$3+2,"PY " &amp; $S$3+2 &amp; "-" &amp; $S$3+3))</f>
        <v>PY 20__-20__</v>
      </c>
      <c r="X10" s="39" t="str">
        <f>IF(ISBLANK($S$3),"PY 20__-20__",IF(AND($S$4="Winter",$S$2="SPP"),"PY " &amp; $S$3+2 &amp; "-" &amp; $S$3+3,"PY " &amp; $S$3+3 &amp; "-" &amp; $S$3+4))</f>
        <v>PY 20__-20__</v>
      </c>
    </row>
    <row r="11" spans="1:24" ht="15.75" thickTop="1" x14ac:dyDescent="0.25">
      <c r="A11" s="1">
        <v>1</v>
      </c>
      <c r="B11" s="86"/>
      <c r="C11" s="21"/>
      <c r="D11" s="21"/>
      <c r="E11" s="21"/>
      <c r="F11" s="21"/>
      <c r="G11" s="21"/>
      <c r="H11" s="21"/>
      <c r="I11" s="21"/>
      <c r="J11" s="20"/>
      <c r="K11" s="22"/>
      <c r="L11" s="22"/>
      <c r="M11" s="22"/>
      <c r="N11" s="22"/>
      <c r="O11" s="23"/>
      <c r="P11" s="22"/>
      <c r="Q11" s="22"/>
      <c r="R11" s="22"/>
      <c r="S11" s="22"/>
      <c r="T11" s="23"/>
      <c r="U11" s="15"/>
      <c r="V11" s="15"/>
      <c r="W11" s="15"/>
      <c r="X11" s="15"/>
    </row>
    <row r="12" spans="1:24" x14ac:dyDescent="0.25">
      <c r="A12" s="1">
        <f>A11+1</f>
        <v>2</v>
      </c>
      <c r="B12" s="87"/>
      <c r="C12" s="17"/>
      <c r="D12" s="17"/>
      <c r="E12" s="17"/>
      <c r="F12" s="17"/>
      <c r="G12" s="17"/>
      <c r="H12" s="17"/>
      <c r="I12" s="17"/>
      <c r="J12" s="17"/>
      <c r="K12" s="18"/>
      <c r="L12" s="18"/>
      <c r="M12" s="18"/>
      <c r="N12" s="18"/>
      <c r="O12" s="19"/>
      <c r="P12" s="18"/>
      <c r="Q12" s="18"/>
      <c r="R12" s="18"/>
      <c r="S12" s="18"/>
      <c r="T12" s="19"/>
      <c r="U12" s="18"/>
      <c r="V12" s="18"/>
      <c r="W12" s="18"/>
      <c r="X12" s="18"/>
    </row>
    <row r="13" spans="1:24" x14ac:dyDescent="0.25">
      <c r="A13" s="1">
        <f t="shared" ref="A13:A110" si="0">A12+1</f>
        <v>3</v>
      </c>
      <c r="B13" s="86"/>
      <c r="C13" s="21"/>
      <c r="D13" s="21"/>
      <c r="E13" s="21"/>
      <c r="F13" s="21"/>
      <c r="G13" s="21"/>
      <c r="H13" s="21"/>
      <c r="I13" s="21"/>
      <c r="J13" s="21"/>
      <c r="K13" s="22"/>
      <c r="L13" s="22"/>
      <c r="M13" s="22"/>
      <c r="N13" s="22"/>
      <c r="O13" s="23"/>
      <c r="P13" s="22"/>
      <c r="Q13" s="22"/>
      <c r="R13" s="22"/>
      <c r="S13" s="22"/>
      <c r="T13" s="23"/>
      <c r="U13" s="22"/>
      <c r="V13" s="22"/>
      <c r="W13" s="22"/>
      <c r="X13" s="22"/>
    </row>
    <row r="14" spans="1:24" x14ac:dyDescent="0.25">
      <c r="A14" s="1">
        <f t="shared" si="0"/>
        <v>4</v>
      </c>
      <c r="B14" s="87"/>
      <c r="C14" s="17"/>
      <c r="D14" s="17"/>
      <c r="E14" s="17"/>
      <c r="F14" s="17"/>
      <c r="G14" s="17"/>
      <c r="H14" s="17"/>
      <c r="I14" s="17"/>
      <c r="J14" s="17"/>
      <c r="K14" s="18"/>
      <c r="L14" s="18"/>
      <c r="M14" s="18"/>
      <c r="N14" s="18"/>
      <c r="O14" s="19"/>
      <c r="P14" s="18"/>
      <c r="Q14" s="18"/>
      <c r="R14" s="18"/>
      <c r="S14" s="18"/>
      <c r="T14" s="19"/>
      <c r="U14" s="18"/>
      <c r="V14" s="18"/>
      <c r="W14" s="18"/>
      <c r="X14" s="18"/>
    </row>
    <row r="15" spans="1:24" x14ac:dyDescent="0.25">
      <c r="A15" s="1">
        <f t="shared" si="0"/>
        <v>5</v>
      </c>
      <c r="B15" s="86"/>
      <c r="C15" s="21"/>
      <c r="D15" s="21"/>
      <c r="E15" s="21"/>
      <c r="F15" s="21"/>
      <c r="G15" s="21"/>
      <c r="H15" s="21"/>
      <c r="I15" s="21"/>
      <c r="J15" s="21"/>
      <c r="K15" s="22"/>
      <c r="L15" s="22"/>
      <c r="M15" s="22"/>
      <c r="N15" s="22"/>
      <c r="O15" s="23"/>
      <c r="P15" s="22"/>
      <c r="Q15" s="22"/>
      <c r="R15" s="22"/>
      <c r="S15" s="22"/>
      <c r="T15" s="23"/>
      <c r="U15" s="22"/>
      <c r="V15" s="22"/>
      <c r="W15" s="22"/>
      <c r="X15" s="22"/>
    </row>
    <row r="16" spans="1:24" x14ac:dyDescent="0.25">
      <c r="A16" s="1">
        <f t="shared" si="0"/>
        <v>6</v>
      </c>
      <c r="B16" s="87"/>
      <c r="C16" s="17"/>
      <c r="D16" s="17"/>
      <c r="E16" s="17"/>
      <c r="F16" s="17"/>
      <c r="G16" s="17"/>
      <c r="H16" s="17"/>
      <c r="I16" s="17"/>
      <c r="J16" s="17"/>
      <c r="K16" s="18"/>
      <c r="L16" s="18"/>
      <c r="M16" s="18"/>
      <c r="N16" s="18"/>
      <c r="O16" s="19"/>
      <c r="P16" s="18"/>
      <c r="Q16" s="18"/>
      <c r="R16" s="18"/>
      <c r="S16" s="18"/>
      <c r="T16" s="19"/>
      <c r="U16" s="18"/>
      <c r="V16" s="18"/>
      <c r="W16" s="18"/>
      <c r="X16" s="18"/>
    </row>
    <row r="17" spans="1:24" x14ac:dyDescent="0.25">
      <c r="A17" s="1">
        <f t="shared" si="0"/>
        <v>7</v>
      </c>
      <c r="B17" s="86"/>
      <c r="C17" s="21"/>
      <c r="D17" s="21"/>
      <c r="E17" s="21"/>
      <c r="F17" s="21"/>
      <c r="G17" s="21"/>
      <c r="H17" s="21"/>
      <c r="I17" s="21"/>
      <c r="J17" s="21"/>
      <c r="K17" s="22"/>
      <c r="L17" s="22"/>
      <c r="M17" s="22"/>
      <c r="N17" s="22"/>
      <c r="O17" s="23"/>
      <c r="P17" s="22"/>
      <c r="Q17" s="22"/>
      <c r="R17" s="22"/>
      <c r="S17" s="22"/>
      <c r="T17" s="23"/>
      <c r="U17" s="22"/>
      <c r="V17" s="22"/>
      <c r="W17" s="22"/>
      <c r="X17" s="22"/>
    </row>
    <row r="18" spans="1:24" x14ac:dyDescent="0.25">
      <c r="A18" s="1">
        <f t="shared" si="0"/>
        <v>8</v>
      </c>
      <c r="B18" s="87"/>
      <c r="C18" s="17"/>
      <c r="D18" s="17"/>
      <c r="E18" s="17"/>
      <c r="F18" s="17"/>
      <c r="G18" s="17"/>
      <c r="H18" s="17"/>
      <c r="I18" s="17"/>
      <c r="J18" s="17"/>
      <c r="K18" s="18"/>
      <c r="L18" s="18"/>
      <c r="M18" s="18"/>
      <c r="N18" s="18"/>
      <c r="O18" s="19"/>
      <c r="P18" s="18"/>
      <c r="Q18" s="18"/>
      <c r="R18" s="18"/>
      <c r="S18" s="18"/>
      <c r="T18" s="19"/>
      <c r="U18" s="18"/>
      <c r="V18" s="18"/>
      <c r="W18" s="18"/>
      <c r="X18" s="18"/>
    </row>
    <row r="19" spans="1:24" x14ac:dyDescent="0.25">
      <c r="A19" s="1">
        <f t="shared" si="0"/>
        <v>9</v>
      </c>
      <c r="B19" s="86"/>
      <c r="C19" s="21"/>
      <c r="D19" s="21"/>
      <c r="E19" s="21"/>
      <c r="F19" s="21"/>
      <c r="G19" s="21"/>
      <c r="H19" s="21"/>
      <c r="I19" s="21"/>
      <c r="J19" s="21"/>
      <c r="K19" s="22"/>
      <c r="L19" s="22"/>
      <c r="M19" s="22"/>
      <c r="N19" s="22"/>
      <c r="O19" s="23"/>
      <c r="P19" s="22"/>
      <c r="Q19" s="22"/>
      <c r="R19" s="22"/>
      <c r="S19" s="22"/>
      <c r="T19" s="23"/>
      <c r="U19" s="22"/>
      <c r="V19" s="22"/>
      <c r="W19" s="22"/>
      <c r="X19" s="22"/>
    </row>
    <row r="20" spans="1:24" x14ac:dyDescent="0.25">
      <c r="A20" s="1">
        <f t="shared" si="0"/>
        <v>10</v>
      </c>
      <c r="B20" s="87"/>
      <c r="C20" s="17"/>
      <c r="D20" s="17"/>
      <c r="E20" s="17"/>
      <c r="F20" s="17"/>
      <c r="G20" s="17"/>
      <c r="H20" s="17"/>
      <c r="I20" s="17"/>
      <c r="J20" s="17"/>
      <c r="K20" s="18"/>
      <c r="L20" s="18"/>
      <c r="M20" s="18"/>
      <c r="N20" s="18"/>
      <c r="O20" s="19"/>
      <c r="P20" s="18"/>
      <c r="Q20" s="18"/>
      <c r="R20" s="18"/>
      <c r="S20" s="18"/>
      <c r="T20" s="19"/>
      <c r="U20" s="18"/>
      <c r="V20" s="18"/>
      <c r="W20" s="18"/>
      <c r="X20" s="18"/>
    </row>
    <row r="21" spans="1:24" x14ac:dyDescent="0.25">
      <c r="A21" s="1">
        <f t="shared" si="0"/>
        <v>11</v>
      </c>
      <c r="B21" s="86"/>
      <c r="C21" s="21"/>
      <c r="D21" s="21"/>
      <c r="E21" s="21"/>
      <c r="F21" s="21"/>
      <c r="G21" s="21"/>
      <c r="H21" s="21"/>
      <c r="I21" s="21"/>
      <c r="J21" s="21"/>
      <c r="K21" s="22"/>
      <c r="L21" s="22"/>
      <c r="M21" s="22"/>
      <c r="N21" s="22"/>
      <c r="O21" s="23"/>
      <c r="P21" s="22"/>
      <c r="Q21" s="22"/>
      <c r="R21" s="22"/>
      <c r="S21" s="22"/>
      <c r="T21" s="23"/>
      <c r="U21" s="22"/>
      <c r="V21" s="22"/>
      <c r="W21" s="22"/>
      <c r="X21" s="22"/>
    </row>
    <row r="22" spans="1:24" x14ac:dyDescent="0.25">
      <c r="A22" s="1">
        <f t="shared" si="0"/>
        <v>12</v>
      </c>
      <c r="B22" s="87"/>
      <c r="C22" s="17"/>
      <c r="D22" s="17"/>
      <c r="E22" s="17"/>
      <c r="F22" s="17"/>
      <c r="G22" s="17"/>
      <c r="H22" s="17"/>
      <c r="I22" s="17"/>
      <c r="J22" s="17"/>
      <c r="K22" s="18"/>
      <c r="L22" s="18"/>
      <c r="M22" s="18"/>
      <c r="N22" s="18"/>
      <c r="O22" s="19"/>
      <c r="P22" s="18"/>
      <c r="Q22" s="18"/>
      <c r="R22" s="18"/>
      <c r="S22" s="18"/>
      <c r="T22" s="19"/>
      <c r="U22" s="18"/>
      <c r="V22" s="18"/>
      <c r="W22" s="18"/>
      <c r="X22" s="18"/>
    </row>
    <row r="23" spans="1:24" x14ac:dyDescent="0.25">
      <c r="A23" s="1">
        <f t="shared" si="0"/>
        <v>13</v>
      </c>
      <c r="B23" s="86"/>
      <c r="C23" s="21"/>
      <c r="D23" s="21"/>
      <c r="E23" s="21"/>
      <c r="F23" s="21"/>
      <c r="G23" s="21"/>
      <c r="H23" s="21"/>
      <c r="I23" s="21"/>
      <c r="J23" s="21"/>
      <c r="K23" s="22"/>
      <c r="L23" s="22"/>
      <c r="M23" s="22"/>
      <c r="N23" s="22"/>
      <c r="O23" s="23"/>
      <c r="P23" s="22"/>
      <c r="Q23" s="22"/>
      <c r="R23" s="22"/>
      <c r="S23" s="22"/>
      <c r="T23" s="23"/>
      <c r="U23" s="22"/>
      <c r="V23" s="22"/>
      <c r="W23" s="22"/>
      <c r="X23" s="22"/>
    </row>
    <row r="24" spans="1:24" x14ac:dyDescent="0.25">
      <c r="A24" s="1">
        <f t="shared" si="0"/>
        <v>14</v>
      </c>
      <c r="B24" s="87"/>
      <c r="C24" s="17"/>
      <c r="D24" s="17"/>
      <c r="E24" s="17"/>
      <c r="F24" s="17"/>
      <c r="G24" s="17"/>
      <c r="H24" s="17"/>
      <c r="I24" s="17"/>
      <c r="J24" s="17"/>
      <c r="K24" s="18"/>
      <c r="L24" s="18"/>
      <c r="M24" s="18"/>
      <c r="N24" s="18"/>
      <c r="O24" s="19"/>
      <c r="P24" s="18"/>
      <c r="Q24" s="18"/>
      <c r="R24" s="18"/>
      <c r="S24" s="18"/>
      <c r="T24" s="19"/>
      <c r="U24" s="18"/>
      <c r="V24" s="18"/>
      <c r="W24" s="18"/>
      <c r="X24" s="18"/>
    </row>
    <row r="25" spans="1:24" x14ac:dyDescent="0.25">
      <c r="A25" s="1">
        <f t="shared" si="0"/>
        <v>15</v>
      </c>
      <c r="B25" s="86"/>
      <c r="C25" s="21"/>
      <c r="D25" s="21"/>
      <c r="E25" s="21"/>
      <c r="F25" s="21"/>
      <c r="G25" s="21"/>
      <c r="H25" s="21"/>
      <c r="I25" s="21"/>
      <c r="J25" s="21"/>
      <c r="K25" s="22"/>
      <c r="L25" s="22"/>
      <c r="M25" s="22"/>
      <c r="N25" s="22"/>
      <c r="O25" s="23"/>
      <c r="P25" s="22"/>
      <c r="Q25" s="22"/>
      <c r="R25" s="22"/>
      <c r="S25" s="22"/>
      <c r="T25" s="23"/>
      <c r="U25" s="22"/>
      <c r="V25" s="22"/>
      <c r="W25" s="22"/>
      <c r="X25" s="22"/>
    </row>
    <row r="26" spans="1:24" x14ac:dyDescent="0.25">
      <c r="A26" s="1">
        <f t="shared" si="0"/>
        <v>16</v>
      </c>
      <c r="B26" s="87"/>
      <c r="C26" s="17"/>
      <c r="D26" s="17"/>
      <c r="E26" s="17"/>
      <c r="F26" s="17"/>
      <c r="G26" s="17"/>
      <c r="H26" s="17"/>
      <c r="I26" s="17"/>
      <c r="J26" s="17"/>
      <c r="K26" s="18"/>
      <c r="L26" s="18"/>
      <c r="M26" s="18"/>
      <c r="N26" s="18"/>
      <c r="O26" s="19"/>
      <c r="P26" s="18"/>
      <c r="Q26" s="18"/>
      <c r="R26" s="18"/>
      <c r="S26" s="18"/>
      <c r="T26" s="19"/>
      <c r="U26" s="18"/>
      <c r="V26" s="18"/>
      <c r="W26" s="18"/>
      <c r="X26" s="18"/>
    </row>
    <row r="27" spans="1:24" x14ac:dyDescent="0.25">
      <c r="A27" s="1">
        <f t="shared" si="0"/>
        <v>17</v>
      </c>
      <c r="B27" s="86"/>
      <c r="C27" s="21"/>
      <c r="D27" s="21"/>
      <c r="E27" s="21"/>
      <c r="F27" s="21"/>
      <c r="G27" s="21"/>
      <c r="H27" s="21"/>
      <c r="I27" s="21"/>
      <c r="J27" s="21"/>
      <c r="K27" s="22"/>
      <c r="L27" s="22"/>
      <c r="M27" s="22"/>
      <c r="N27" s="22"/>
      <c r="O27" s="23"/>
      <c r="P27" s="22"/>
      <c r="Q27" s="22"/>
      <c r="R27" s="22"/>
      <c r="S27" s="22"/>
      <c r="T27" s="23"/>
      <c r="U27" s="22"/>
      <c r="V27" s="22"/>
      <c r="W27" s="22"/>
      <c r="X27" s="22"/>
    </row>
    <row r="28" spans="1:24" x14ac:dyDescent="0.25">
      <c r="A28" s="1">
        <f t="shared" si="0"/>
        <v>18</v>
      </c>
      <c r="B28" s="87"/>
      <c r="C28" s="17"/>
      <c r="D28" s="17"/>
      <c r="E28" s="17"/>
      <c r="F28" s="17"/>
      <c r="G28" s="17"/>
      <c r="H28" s="17"/>
      <c r="I28" s="17"/>
      <c r="J28" s="17"/>
      <c r="K28" s="18"/>
      <c r="L28" s="18"/>
      <c r="M28" s="18"/>
      <c r="N28" s="18"/>
      <c r="O28" s="19"/>
      <c r="P28" s="18"/>
      <c r="Q28" s="18"/>
      <c r="R28" s="18"/>
      <c r="S28" s="18"/>
      <c r="T28" s="19"/>
      <c r="U28" s="18"/>
      <c r="V28" s="18"/>
      <c r="W28" s="18"/>
      <c r="X28" s="18"/>
    </row>
    <row r="29" spans="1:24" x14ac:dyDescent="0.25">
      <c r="A29" s="1">
        <f t="shared" si="0"/>
        <v>19</v>
      </c>
      <c r="B29" s="86"/>
      <c r="C29" s="21"/>
      <c r="D29" s="21"/>
      <c r="E29" s="21"/>
      <c r="F29" s="21"/>
      <c r="G29" s="21"/>
      <c r="H29" s="21"/>
      <c r="I29" s="21"/>
      <c r="J29" s="21"/>
      <c r="K29" s="22"/>
      <c r="L29" s="22"/>
      <c r="M29" s="22"/>
      <c r="N29" s="22"/>
      <c r="O29" s="23"/>
      <c r="P29" s="22"/>
      <c r="Q29" s="22"/>
      <c r="R29" s="22"/>
      <c r="S29" s="22"/>
      <c r="T29" s="23"/>
      <c r="U29" s="22"/>
      <c r="V29" s="22"/>
      <c r="W29" s="22"/>
      <c r="X29" s="22"/>
    </row>
    <row r="30" spans="1:24" x14ac:dyDescent="0.25">
      <c r="A30" s="1">
        <f t="shared" si="0"/>
        <v>20</v>
      </c>
      <c r="B30" s="87"/>
      <c r="C30" s="17"/>
      <c r="D30" s="17"/>
      <c r="E30" s="17"/>
      <c r="F30" s="17"/>
      <c r="G30" s="17"/>
      <c r="H30" s="17"/>
      <c r="I30" s="17"/>
      <c r="J30" s="17"/>
      <c r="K30" s="18"/>
      <c r="L30" s="18"/>
      <c r="M30" s="18"/>
      <c r="N30" s="18"/>
      <c r="O30" s="19"/>
      <c r="P30" s="18"/>
      <c r="Q30" s="18"/>
      <c r="R30" s="18"/>
      <c r="S30" s="18"/>
      <c r="T30" s="19"/>
      <c r="U30" s="18"/>
      <c r="V30" s="18"/>
      <c r="W30" s="18"/>
      <c r="X30" s="18"/>
    </row>
    <row r="31" spans="1:24" x14ac:dyDescent="0.25">
      <c r="A31" s="1">
        <f t="shared" si="0"/>
        <v>21</v>
      </c>
      <c r="B31" s="86"/>
      <c r="C31" s="21"/>
      <c r="D31" s="21"/>
      <c r="E31" s="21"/>
      <c r="F31" s="21"/>
      <c r="G31" s="21"/>
      <c r="H31" s="21"/>
      <c r="I31" s="21"/>
      <c r="J31" s="21"/>
      <c r="K31" s="22"/>
      <c r="L31" s="22"/>
      <c r="M31" s="22"/>
      <c r="N31" s="22"/>
      <c r="O31" s="23"/>
      <c r="P31" s="22"/>
      <c r="Q31" s="22"/>
      <c r="R31" s="22"/>
      <c r="S31" s="22"/>
      <c r="T31" s="23"/>
      <c r="U31" s="22"/>
      <c r="V31" s="22"/>
      <c r="W31" s="22"/>
      <c r="X31" s="22"/>
    </row>
    <row r="32" spans="1:24" x14ac:dyDescent="0.25">
      <c r="A32" s="1">
        <f t="shared" si="0"/>
        <v>22</v>
      </c>
      <c r="B32" s="87"/>
      <c r="C32" s="17"/>
      <c r="D32" s="17"/>
      <c r="E32" s="17"/>
      <c r="F32" s="17"/>
      <c r="G32" s="17"/>
      <c r="H32" s="17"/>
      <c r="I32" s="17"/>
      <c r="J32" s="17"/>
      <c r="K32" s="18"/>
      <c r="L32" s="18"/>
      <c r="M32" s="18"/>
      <c r="N32" s="18"/>
      <c r="O32" s="19"/>
      <c r="P32" s="18"/>
      <c r="Q32" s="18"/>
      <c r="R32" s="18"/>
      <c r="S32" s="18"/>
      <c r="T32" s="19"/>
      <c r="U32" s="18"/>
      <c r="V32" s="18"/>
      <c r="W32" s="18"/>
      <c r="X32" s="18"/>
    </row>
    <row r="33" spans="1:24" x14ac:dyDescent="0.25">
      <c r="A33" s="1">
        <f t="shared" si="0"/>
        <v>23</v>
      </c>
      <c r="B33" s="86"/>
      <c r="C33" s="21"/>
      <c r="D33" s="21"/>
      <c r="E33" s="21"/>
      <c r="F33" s="21"/>
      <c r="G33" s="21"/>
      <c r="H33" s="21"/>
      <c r="I33" s="21"/>
      <c r="J33" s="21"/>
      <c r="K33" s="22"/>
      <c r="L33" s="22"/>
      <c r="M33" s="22"/>
      <c r="N33" s="22"/>
      <c r="O33" s="23"/>
      <c r="P33" s="22"/>
      <c r="Q33" s="22"/>
      <c r="R33" s="22"/>
      <c r="S33" s="22"/>
      <c r="T33" s="23"/>
      <c r="U33" s="22"/>
      <c r="V33" s="22"/>
      <c r="W33" s="22"/>
      <c r="X33" s="22"/>
    </row>
    <row r="34" spans="1:24" x14ac:dyDescent="0.25">
      <c r="A34" s="1">
        <f t="shared" si="0"/>
        <v>24</v>
      </c>
      <c r="B34" s="87"/>
      <c r="C34" s="17"/>
      <c r="D34" s="17"/>
      <c r="E34" s="17"/>
      <c r="F34" s="17"/>
      <c r="G34" s="17"/>
      <c r="H34" s="17"/>
      <c r="I34" s="17"/>
      <c r="J34" s="17"/>
      <c r="K34" s="18"/>
      <c r="L34" s="18"/>
      <c r="M34" s="18"/>
      <c r="N34" s="18"/>
      <c r="O34" s="19"/>
      <c r="P34" s="18"/>
      <c r="Q34" s="18"/>
      <c r="R34" s="18"/>
      <c r="S34" s="18"/>
      <c r="T34" s="19"/>
      <c r="U34" s="18"/>
      <c r="V34" s="18"/>
      <c r="W34" s="18"/>
      <c r="X34" s="18"/>
    </row>
    <row r="35" spans="1:24" x14ac:dyDescent="0.25">
      <c r="A35" s="1">
        <f t="shared" si="0"/>
        <v>25</v>
      </c>
      <c r="B35" s="86"/>
      <c r="C35" s="21"/>
      <c r="D35" s="21"/>
      <c r="E35" s="21"/>
      <c r="F35" s="21"/>
      <c r="G35" s="21"/>
      <c r="H35" s="21"/>
      <c r="I35" s="21"/>
      <c r="J35" s="21"/>
      <c r="K35" s="22"/>
      <c r="L35" s="22"/>
      <c r="M35" s="22"/>
      <c r="N35" s="22"/>
      <c r="O35" s="23"/>
      <c r="P35" s="22"/>
      <c r="Q35" s="22"/>
      <c r="R35" s="22"/>
      <c r="S35" s="22"/>
      <c r="T35" s="23"/>
      <c r="U35" s="22"/>
      <c r="V35" s="22"/>
      <c r="W35" s="22"/>
      <c r="X35" s="22"/>
    </row>
    <row r="36" spans="1:24" x14ac:dyDescent="0.25">
      <c r="A36" s="1">
        <f t="shared" si="0"/>
        <v>26</v>
      </c>
      <c r="B36" s="87"/>
      <c r="C36" s="17"/>
      <c r="D36" s="17"/>
      <c r="E36" s="17"/>
      <c r="F36" s="17"/>
      <c r="G36" s="17"/>
      <c r="H36" s="17"/>
      <c r="I36" s="17"/>
      <c r="J36" s="17"/>
      <c r="K36" s="18"/>
      <c r="L36" s="18"/>
      <c r="M36" s="18"/>
      <c r="N36" s="18"/>
      <c r="O36" s="19"/>
      <c r="P36" s="18"/>
      <c r="Q36" s="18"/>
      <c r="R36" s="18"/>
      <c r="S36" s="18"/>
      <c r="T36" s="19"/>
      <c r="U36" s="18"/>
      <c r="V36" s="18"/>
      <c r="W36" s="18"/>
      <c r="X36" s="18"/>
    </row>
    <row r="37" spans="1:24" x14ac:dyDescent="0.25">
      <c r="A37" s="1">
        <f t="shared" si="0"/>
        <v>27</v>
      </c>
      <c r="B37" s="86"/>
      <c r="C37" s="21"/>
      <c r="D37" s="21"/>
      <c r="E37" s="21"/>
      <c r="F37" s="21"/>
      <c r="G37" s="21"/>
      <c r="H37" s="21"/>
      <c r="I37" s="21"/>
      <c r="J37" s="21"/>
      <c r="K37" s="22"/>
      <c r="L37" s="22"/>
      <c r="M37" s="22"/>
      <c r="N37" s="22"/>
      <c r="O37" s="23"/>
      <c r="P37" s="22"/>
      <c r="Q37" s="22"/>
      <c r="R37" s="22"/>
      <c r="S37" s="22"/>
      <c r="T37" s="23"/>
      <c r="U37" s="22"/>
      <c r="V37" s="22"/>
      <c r="W37" s="22"/>
      <c r="X37" s="22"/>
    </row>
    <row r="38" spans="1:24" x14ac:dyDescent="0.25">
      <c r="A38" s="1">
        <f t="shared" si="0"/>
        <v>28</v>
      </c>
      <c r="B38" s="87"/>
      <c r="C38" s="17"/>
      <c r="D38" s="17"/>
      <c r="E38" s="17"/>
      <c r="F38" s="17"/>
      <c r="G38" s="17"/>
      <c r="H38" s="17"/>
      <c r="I38" s="17"/>
      <c r="J38" s="17"/>
      <c r="K38" s="18"/>
      <c r="L38" s="18"/>
      <c r="M38" s="18"/>
      <c r="N38" s="18"/>
      <c r="O38" s="19"/>
      <c r="P38" s="18"/>
      <c r="Q38" s="18"/>
      <c r="R38" s="18"/>
      <c r="S38" s="18"/>
      <c r="T38" s="19"/>
      <c r="U38" s="18"/>
      <c r="V38" s="18"/>
      <c r="W38" s="18"/>
      <c r="X38" s="18"/>
    </row>
    <row r="39" spans="1:24" x14ac:dyDescent="0.25">
      <c r="A39" s="1">
        <f t="shared" si="0"/>
        <v>29</v>
      </c>
      <c r="B39" s="86"/>
      <c r="C39" s="21"/>
      <c r="D39" s="21"/>
      <c r="E39" s="21"/>
      <c r="F39" s="21"/>
      <c r="G39" s="21"/>
      <c r="H39" s="21"/>
      <c r="I39" s="21"/>
      <c r="J39" s="21"/>
      <c r="K39" s="22"/>
      <c r="L39" s="22"/>
      <c r="M39" s="22"/>
      <c r="N39" s="22"/>
      <c r="O39" s="23"/>
      <c r="P39" s="22"/>
      <c r="Q39" s="22"/>
      <c r="R39" s="22"/>
      <c r="S39" s="22"/>
      <c r="T39" s="23"/>
      <c r="U39" s="22"/>
      <c r="V39" s="22"/>
      <c r="W39" s="22"/>
      <c r="X39" s="22"/>
    </row>
    <row r="40" spans="1:24" x14ac:dyDescent="0.25">
      <c r="A40" s="1">
        <f t="shared" si="0"/>
        <v>30</v>
      </c>
      <c r="B40" s="87"/>
      <c r="C40" s="17"/>
      <c r="D40" s="17"/>
      <c r="E40" s="17"/>
      <c r="F40" s="17"/>
      <c r="G40" s="17"/>
      <c r="H40" s="17"/>
      <c r="I40" s="17"/>
      <c r="J40" s="17"/>
      <c r="K40" s="18"/>
      <c r="L40" s="18"/>
      <c r="M40" s="18"/>
      <c r="N40" s="18"/>
      <c r="O40" s="19"/>
      <c r="P40" s="18"/>
      <c r="Q40" s="18"/>
      <c r="R40" s="18"/>
      <c r="S40" s="18"/>
      <c r="T40" s="19"/>
      <c r="U40" s="18"/>
      <c r="V40" s="18"/>
      <c r="W40" s="18"/>
      <c r="X40" s="18"/>
    </row>
    <row r="41" spans="1:24" x14ac:dyDescent="0.25">
      <c r="A41" s="1">
        <f t="shared" si="0"/>
        <v>31</v>
      </c>
      <c r="B41" s="86"/>
      <c r="C41" s="21"/>
      <c r="D41" s="21"/>
      <c r="E41" s="21"/>
      <c r="F41" s="21"/>
      <c r="G41" s="21"/>
      <c r="H41" s="21"/>
      <c r="I41" s="21"/>
      <c r="J41" s="21"/>
      <c r="K41" s="22"/>
      <c r="L41" s="22"/>
      <c r="M41" s="22"/>
      <c r="N41" s="22"/>
      <c r="O41" s="23"/>
      <c r="P41" s="22"/>
      <c r="Q41" s="22"/>
      <c r="R41" s="22"/>
      <c r="S41" s="22"/>
      <c r="T41" s="23"/>
      <c r="U41" s="22"/>
      <c r="V41" s="22"/>
      <c r="W41" s="22"/>
      <c r="X41" s="22"/>
    </row>
    <row r="42" spans="1:24" x14ac:dyDescent="0.25">
      <c r="A42" s="1">
        <f t="shared" si="0"/>
        <v>32</v>
      </c>
      <c r="B42" s="87"/>
      <c r="C42" s="17"/>
      <c r="D42" s="17"/>
      <c r="E42" s="17"/>
      <c r="F42" s="17"/>
      <c r="G42" s="17"/>
      <c r="H42" s="17"/>
      <c r="I42" s="17"/>
      <c r="J42" s="17"/>
      <c r="K42" s="18"/>
      <c r="L42" s="18"/>
      <c r="M42" s="18"/>
      <c r="N42" s="18"/>
      <c r="O42" s="19"/>
      <c r="P42" s="18"/>
      <c r="Q42" s="18"/>
      <c r="R42" s="18"/>
      <c r="S42" s="18"/>
      <c r="T42" s="19"/>
      <c r="U42" s="18"/>
      <c r="V42" s="18"/>
      <c r="W42" s="18"/>
      <c r="X42" s="18"/>
    </row>
    <row r="43" spans="1:24" x14ac:dyDescent="0.25">
      <c r="A43" s="1">
        <f t="shared" si="0"/>
        <v>33</v>
      </c>
      <c r="B43" s="86"/>
      <c r="C43" s="21"/>
      <c r="D43" s="21"/>
      <c r="E43" s="21"/>
      <c r="F43" s="21"/>
      <c r="G43" s="21"/>
      <c r="H43" s="21"/>
      <c r="I43" s="21"/>
      <c r="J43" s="21"/>
      <c r="K43" s="22"/>
      <c r="L43" s="22"/>
      <c r="M43" s="22"/>
      <c r="N43" s="22"/>
      <c r="O43" s="23"/>
      <c r="P43" s="22"/>
      <c r="Q43" s="22"/>
      <c r="R43" s="22"/>
      <c r="S43" s="22"/>
      <c r="T43" s="23"/>
      <c r="U43" s="22"/>
      <c r="V43" s="22"/>
      <c r="W43" s="22"/>
      <c r="X43" s="22"/>
    </row>
    <row r="44" spans="1:24" x14ac:dyDescent="0.25">
      <c r="A44" s="1">
        <f t="shared" si="0"/>
        <v>34</v>
      </c>
      <c r="B44" s="87"/>
      <c r="C44" s="17"/>
      <c r="D44" s="17"/>
      <c r="E44" s="17"/>
      <c r="F44" s="17"/>
      <c r="G44" s="17"/>
      <c r="H44" s="17"/>
      <c r="I44" s="17"/>
      <c r="J44" s="17"/>
      <c r="K44" s="18"/>
      <c r="L44" s="18"/>
      <c r="M44" s="18"/>
      <c r="N44" s="18"/>
      <c r="O44" s="19"/>
      <c r="P44" s="18"/>
      <c r="Q44" s="18"/>
      <c r="R44" s="18"/>
      <c r="S44" s="18"/>
      <c r="T44" s="19"/>
      <c r="U44" s="18"/>
      <c r="V44" s="18"/>
      <c r="W44" s="18"/>
      <c r="X44" s="18"/>
    </row>
    <row r="45" spans="1:24" x14ac:dyDescent="0.25">
      <c r="A45" s="1">
        <f t="shared" si="0"/>
        <v>35</v>
      </c>
      <c r="B45" s="86"/>
      <c r="C45" s="21"/>
      <c r="D45" s="21"/>
      <c r="E45" s="21"/>
      <c r="F45" s="21"/>
      <c r="G45" s="21"/>
      <c r="H45" s="21"/>
      <c r="I45" s="21"/>
      <c r="J45" s="21"/>
      <c r="K45" s="22"/>
      <c r="L45" s="22"/>
      <c r="M45" s="22"/>
      <c r="N45" s="22"/>
      <c r="O45" s="23"/>
      <c r="P45" s="22"/>
      <c r="Q45" s="22"/>
      <c r="R45" s="22"/>
      <c r="S45" s="22"/>
      <c r="T45" s="23"/>
      <c r="U45" s="22"/>
      <c r="V45" s="22"/>
      <c r="W45" s="22"/>
      <c r="X45" s="22"/>
    </row>
    <row r="46" spans="1:24" x14ac:dyDescent="0.25">
      <c r="A46" s="1">
        <f t="shared" si="0"/>
        <v>36</v>
      </c>
      <c r="B46" s="87"/>
      <c r="C46" s="17"/>
      <c r="D46" s="17"/>
      <c r="E46" s="17"/>
      <c r="F46" s="17"/>
      <c r="G46" s="17"/>
      <c r="H46" s="17"/>
      <c r="I46" s="17"/>
      <c r="J46" s="17"/>
      <c r="K46" s="18"/>
      <c r="L46" s="18"/>
      <c r="M46" s="18"/>
      <c r="N46" s="18"/>
      <c r="O46" s="19"/>
      <c r="P46" s="18"/>
      <c r="Q46" s="18"/>
      <c r="R46" s="18"/>
      <c r="S46" s="18"/>
      <c r="T46" s="19"/>
      <c r="U46" s="18"/>
      <c r="V46" s="18"/>
      <c r="W46" s="18"/>
      <c r="X46" s="18"/>
    </row>
    <row r="47" spans="1:24" x14ac:dyDescent="0.25">
      <c r="A47" s="1">
        <f t="shared" si="0"/>
        <v>37</v>
      </c>
      <c r="B47" s="86"/>
      <c r="C47" s="21"/>
      <c r="D47" s="21"/>
      <c r="E47" s="21"/>
      <c r="F47" s="21"/>
      <c r="G47" s="21"/>
      <c r="H47" s="21"/>
      <c r="I47" s="21"/>
      <c r="J47" s="21"/>
      <c r="K47" s="22"/>
      <c r="L47" s="22"/>
      <c r="M47" s="22"/>
      <c r="N47" s="22"/>
      <c r="O47" s="23"/>
      <c r="P47" s="22"/>
      <c r="Q47" s="22"/>
      <c r="R47" s="22"/>
      <c r="S47" s="22"/>
      <c r="T47" s="23"/>
      <c r="U47" s="22"/>
      <c r="V47" s="22"/>
      <c r="W47" s="22"/>
      <c r="X47" s="22"/>
    </row>
    <row r="48" spans="1:24" x14ac:dyDescent="0.25">
      <c r="A48" s="1">
        <f t="shared" si="0"/>
        <v>38</v>
      </c>
      <c r="B48" s="87"/>
      <c r="C48" s="17"/>
      <c r="D48" s="17"/>
      <c r="E48" s="17"/>
      <c r="F48" s="17"/>
      <c r="G48" s="17"/>
      <c r="H48" s="17"/>
      <c r="I48" s="17"/>
      <c r="J48" s="17"/>
      <c r="K48" s="18"/>
      <c r="L48" s="18"/>
      <c r="M48" s="18"/>
      <c r="N48" s="18"/>
      <c r="O48" s="19"/>
      <c r="P48" s="18"/>
      <c r="Q48" s="18"/>
      <c r="R48" s="18"/>
      <c r="S48" s="18"/>
      <c r="T48" s="19"/>
      <c r="U48" s="18"/>
      <c r="V48" s="18"/>
      <c r="W48" s="18"/>
      <c r="X48" s="18"/>
    </row>
    <row r="49" spans="1:24" x14ac:dyDescent="0.25">
      <c r="A49" s="1">
        <f t="shared" si="0"/>
        <v>39</v>
      </c>
      <c r="B49" s="86"/>
      <c r="C49" s="21"/>
      <c r="D49" s="21"/>
      <c r="E49" s="21"/>
      <c r="F49" s="21"/>
      <c r="G49" s="21"/>
      <c r="H49" s="21"/>
      <c r="I49" s="21"/>
      <c r="J49" s="21"/>
      <c r="K49" s="22"/>
      <c r="L49" s="22"/>
      <c r="M49" s="22"/>
      <c r="N49" s="22"/>
      <c r="O49" s="23"/>
      <c r="P49" s="22"/>
      <c r="Q49" s="22"/>
      <c r="R49" s="22"/>
      <c r="S49" s="22"/>
      <c r="T49" s="23"/>
      <c r="U49" s="22"/>
      <c r="V49" s="22"/>
      <c r="W49" s="22"/>
      <c r="X49" s="22"/>
    </row>
    <row r="50" spans="1:24" x14ac:dyDescent="0.25">
      <c r="A50" s="1">
        <f t="shared" si="0"/>
        <v>40</v>
      </c>
      <c r="B50" s="87"/>
      <c r="C50" s="17"/>
      <c r="D50" s="17"/>
      <c r="E50" s="17"/>
      <c r="F50" s="17"/>
      <c r="G50" s="17"/>
      <c r="H50" s="17"/>
      <c r="I50" s="17"/>
      <c r="J50" s="17"/>
      <c r="K50" s="18"/>
      <c r="L50" s="18"/>
      <c r="M50" s="18"/>
      <c r="N50" s="18"/>
      <c r="O50" s="19"/>
      <c r="P50" s="18"/>
      <c r="Q50" s="18"/>
      <c r="R50" s="18"/>
      <c r="S50" s="18"/>
      <c r="T50" s="19"/>
      <c r="U50" s="18"/>
      <c r="V50" s="18"/>
      <c r="W50" s="18"/>
      <c r="X50" s="18"/>
    </row>
    <row r="51" spans="1:24" x14ac:dyDescent="0.25">
      <c r="A51" s="1">
        <f t="shared" si="0"/>
        <v>41</v>
      </c>
      <c r="B51" s="86"/>
      <c r="C51" s="21"/>
      <c r="D51" s="21"/>
      <c r="E51" s="21"/>
      <c r="F51" s="21"/>
      <c r="G51" s="21"/>
      <c r="H51" s="21"/>
      <c r="I51" s="21"/>
      <c r="J51" s="21"/>
      <c r="K51" s="22"/>
      <c r="L51" s="22"/>
      <c r="M51" s="22"/>
      <c r="N51" s="22"/>
      <c r="O51" s="23"/>
      <c r="P51" s="22"/>
      <c r="Q51" s="22"/>
      <c r="R51" s="22"/>
      <c r="S51" s="22"/>
      <c r="T51" s="23"/>
      <c r="U51" s="22"/>
      <c r="V51" s="22"/>
      <c r="W51" s="22"/>
      <c r="X51" s="22"/>
    </row>
    <row r="52" spans="1:24" x14ac:dyDescent="0.25">
      <c r="A52" s="1">
        <f t="shared" si="0"/>
        <v>42</v>
      </c>
      <c r="B52" s="87"/>
      <c r="C52" s="17"/>
      <c r="D52" s="17"/>
      <c r="E52" s="17"/>
      <c r="F52" s="17"/>
      <c r="G52" s="17"/>
      <c r="H52" s="17"/>
      <c r="I52" s="17"/>
      <c r="J52" s="17"/>
      <c r="K52" s="18"/>
      <c r="L52" s="18"/>
      <c r="M52" s="18"/>
      <c r="N52" s="18"/>
      <c r="O52" s="19"/>
      <c r="P52" s="18"/>
      <c r="Q52" s="18"/>
      <c r="R52" s="18"/>
      <c r="S52" s="18"/>
      <c r="T52" s="19"/>
      <c r="U52" s="18"/>
      <c r="V52" s="18"/>
      <c r="W52" s="18"/>
      <c r="X52" s="18"/>
    </row>
    <row r="53" spans="1:24" x14ac:dyDescent="0.25">
      <c r="A53" s="1">
        <f t="shared" si="0"/>
        <v>43</v>
      </c>
      <c r="B53" s="86"/>
      <c r="C53" s="21"/>
      <c r="D53" s="21"/>
      <c r="E53" s="21"/>
      <c r="F53" s="21"/>
      <c r="G53" s="21"/>
      <c r="H53" s="21"/>
      <c r="I53" s="21"/>
      <c r="J53" s="21"/>
      <c r="K53" s="22"/>
      <c r="L53" s="22"/>
      <c r="M53" s="22"/>
      <c r="N53" s="22"/>
      <c r="O53" s="23"/>
      <c r="P53" s="22"/>
      <c r="Q53" s="22"/>
      <c r="R53" s="22"/>
      <c r="S53" s="22"/>
      <c r="T53" s="23"/>
      <c r="U53" s="22"/>
      <c r="V53" s="22"/>
      <c r="W53" s="22"/>
      <c r="X53" s="22"/>
    </row>
    <row r="54" spans="1:24" x14ac:dyDescent="0.25">
      <c r="A54" s="1">
        <f t="shared" si="0"/>
        <v>44</v>
      </c>
      <c r="B54" s="87"/>
      <c r="C54" s="17"/>
      <c r="D54" s="17"/>
      <c r="E54" s="17"/>
      <c r="F54" s="17"/>
      <c r="G54" s="17"/>
      <c r="H54" s="17"/>
      <c r="I54" s="17"/>
      <c r="J54" s="17"/>
      <c r="K54" s="18"/>
      <c r="L54" s="18"/>
      <c r="M54" s="18"/>
      <c r="N54" s="18"/>
      <c r="O54" s="19"/>
      <c r="P54" s="18"/>
      <c r="Q54" s="18"/>
      <c r="R54" s="18"/>
      <c r="S54" s="18"/>
      <c r="T54" s="19"/>
      <c r="U54" s="18"/>
      <c r="V54" s="18"/>
      <c r="W54" s="18"/>
      <c r="X54" s="18"/>
    </row>
    <row r="55" spans="1:24" x14ac:dyDescent="0.25">
      <c r="A55" s="1">
        <f t="shared" si="0"/>
        <v>45</v>
      </c>
      <c r="B55" s="86"/>
      <c r="C55" s="21"/>
      <c r="D55" s="21"/>
      <c r="E55" s="21"/>
      <c r="F55" s="21"/>
      <c r="G55" s="21"/>
      <c r="H55" s="21"/>
      <c r="I55" s="21"/>
      <c r="J55" s="21"/>
      <c r="K55" s="22"/>
      <c r="L55" s="22"/>
      <c r="M55" s="22"/>
      <c r="N55" s="22"/>
      <c r="O55" s="23"/>
      <c r="P55" s="22"/>
      <c r="Q55" s="22"/>
      <c r="R55" s="22"/>
      <c r="S55" s="22"/>
      <c r="T55" s="23"/>
      <c r="U55" s="22"/>
      <c r="V55" s="22"/>
      <c r="W55" s="22"/>
      <c r="X55" s="22"/>
    </row>
    <row r="56" spans="1:24" x14ac:dyDescent="0.25">
      <c r="A56" s="1">
        <f t="shared" si="0"/>
        <v>46</v>
      </c>
      <c r="B56" s="87"/>
      <c r="C56" s="17"/>
      <c r="D56" s="17"/>
      <c r="E56" s="17"/>
      <c r="F56" s="17"/>
      <c r="G56" s="17"/>
      <c r="H56" s="17"/>
      <c r="I56" s="17"/>
      <c r="J56" s="17"/>
      <c r="K56" s="18"/>
      <c r="L56" s="18"/>
      <c r="M56" s="18"/>
      <c r="N56" s="18"/>
      <c r="O56" s="19"/>
      <c r="P56" s="18"/>
      <c r="Q56" s="18"/>
      <c r="R56" s="18"/>
      <c r="S56" s="18"/>
      <c r="T56" s="19"/>
      <c r="U56" s="18"/>
      <c r="V56" s="18"/>
      <c r="W56" s="18"/>
      <c r="X56" s="18"/>
    </row>
    <row r="57" spans="1:24" x14ac:dyDescent="0.25">
      <c r="A57" s="1">
        <f t="shared" si="0"/>
        <v>47</v>
      </c>
      <c r="B57" s="86"/>
      <c r="C57" s="21"/>
      <c r="D57" s="21"/>
      <c r="E57" s="21"/>
      <c r="F57" s="21"/>
      <c r="G57" s="21"/>
      <c r="H57" s="21"/>
      <c r="I57" s="21"/>
      <c r="J57" s="21"/>
      <c r="K57" s="22"/>
      <c r="L57" s="22"/>
      <c r="M57" s="22"/>
      <c r="N57" s="22"/>
      <c r="O57" s="23"/>
      <c r="P57" s="22"/>
      <c r="Q57" s="22"/>
      <c r="R57" s="22"/>
      <c r="S57" s="22"/>
      <c r="T57" s="23"/>
      <c r="U57" s="22"/>
      <c r="V57" s="22"/>
      <c r="W57" s="22"/>
      <c r="X57" s="22"/>
    </row>
    <row r="58" spans="1:24" x14ac:dyDescent="0.25">
      <c r="A58" s="1">
        <f t="shared" si="0"/>
        <v>48</v>
      </c>
      <c r="B58" s="87"/>
      <c r="C58" s="17"/>
      <c r="D58" s="17"/>
      <c r="E58" s="17"/>
      <c r="F58" s="17"/>
      <c r="G58" s="17"/>
      <c r="H58" s="17"/>
      <c r="I58" s="17"/>
      <c r="J58" s="17"/>
      <c r="K58" s="18"/>
      <c r="L58" s="18"/>
      <c r="M58" s="18"/>
      <c r="N58" s="18"/>
      <c r="O58" s="19"/>
      <c r="P58" s="18"/>
      <c r="Q58" s="18"/>
      <c r="R58" s="18"/>
      <c r="S58" s="18"/>
      <c r="T58" s="19"/>
      <c r="U58" s="18"/>
      <c r="V58" s="18"/>
      <c r="W58" s="18"/>
      <c r="X58" s="18"/>
    </row>
    <row r="59" spans="1:24" x14ac:dyDescent="0.25">
      <c r="A59" s="1">
        <f t="shared" si="0"/>
        <v>49</v>
      </c>
      <c r="B59" s="86"/>
      <c r="C59" s="21"/>
      <c r="D59" s="21"/>
      <c r="E59" s="21"/>
      <c r="F59" s="21"/>
      <c r="G59" s="21"/>
      <c r="H59" s="21"/>
      <c r="I59" s="21"/>
      <c r="J59" s="21"/>
      <c r="K59" s="22"/>
      <c r="L59" s="22"/>
      <c r="M59" s="22"/>
      <c r="N59" s="22"/>
      <c r="O59" s="23"/>
      <c r="P59" s="22"/>
      <c r="Q59" s="22"/>
      <c r="R59" s="22"/>
      <c r="S59" s="22"/>
      <c r="T59" s="23"/>
      <c r="U59" s="22"/>
      <c r="V59" s="22"/>
      <c r="W59" s="22"/>
      <c r="X59" s="22"/>
    </row>
    <row r="60" spans="1:24" x14ac:dyDescent="0.25">
      <c r="A60" s="1">
        <f t="shared" si="0"/>
        <v>50</v>
      </c>
      <c r="B60" s="87"/>
      <c r="C60" s="17"/>
      <c r="D60" s="17"/>
      <c r="E60" s="17"/>
      <c r="F60" s="17"/>
      <c r="G60" s="17"/>
      <c r="H60" s="17"/>
      <c r="I60" s="17"/>
      <c r="J60" s="17"/>
      <c r="K60" s="18"/>
      <c r="L60" s="18"/>
      <c r="M60" s="18"/>
      <c r="N60" s="18"/>
      <c r="O60" s="19"/>
      <c r="P60" s="18"/>
      <c r="Q60" s="18"/>
      <c r="R60" s="18"/>
      <c r="S60" s="18"/>
      <c r="T60" s="19"/>
      <c r="U60" s="18"/>
      <c r="V60" s="18"/>
      <c r="W60" s="18"/>
      <c r="X60" s="18"/>
    </row>
    <row r="61" spans="1:24" x14ac:dyDescent="0.25">
      <c r="A61" s="1">
        <f t="shared" si="0"/>
        <v>51</v>
      </c>
      <c r="B61" s="86"/>
      <c r="C61" s="21"/>
      <c r="D61" s="21"/>
      <c r="E61" s="21"/>
      <c r="F61" s="21"/>
      <c r="G61" s="21"/>
      <c r="H61" s="21"/>
      <c r="I61" s="21"/>
      <c r="J61" s="21"/>
      <c r="K61" s="22"/>
      <c r="L61" s="22"/>
      <c r="M61" s="22"/>
      <c r="N61" s="22"/>
      <c r="O61" s="23"/>
      <c r="P61" s="22"/>
      <c r="Q61" s="22"/>
      <c r="R61" s="22"/>
      <c r="S61" s="22"/>
      <c r="T61" s="23"/>
      <c r="U61" s="22"/>
      <c r="V61" s="22"/>
      <c r="W61" s="22"/>
      <c r="X61" s="22"/>
    </row>
    <row r="62" spans="1:24" x14ac:dyDescent="0.25">
      <c r="A62" s="1">
        <f t="shared" si="0"/>
        <v>52</v>
      </c>
      <c r="B62" s="87"/>
      <c r="C62" s="17"/>
      <c r="D62" s="17"/>
      <c r="E62" s="17"/>
      <c r="F62" s="17"/>
      <c r="G62" s="17"/>
      <c r="H62" s="17"/>
      <c r="I62" s="17"/>
      <c r="J62" s="17"/>
      <c r="K62" s="18"/>
      <c r="L62" s="18"/>
      <c r="M62" s="18"/>
      <c r="N62" s="18"/>
      <c r="O62" s="19"/>
      <c r="P62" s="18"/>
      <c r="Q62" s="18"/>
      <c r="R62" s="18"/>
      <c r="S62" s="18"/>
      <c r="T62" s="19"/>
      <c r="U62" s="18"/>
      <c r="V62" s="18"/>
      <c r="W62" s="18"/>
      <c r="X62" s="18"/>
    </row>
    <row r="63" spans="1:24" x14ac:dyDescent="0.25">
      <c r="A63" s="1">
        <f t="shared" si="0"/>
        <v>53</v>
      </c>
      <c r="B63" s="86"/>
      <c r="C63" s="21"/>
      <c r="D63" s="21"/>
      <c r="E63" s="21"/>
      <c r="F63" s="21"/>
      <c r="G63" s="21"/>
      <c r="H63" s="21"/>
      <c r="I63" s="21"/>
      <c r="J63" s="21"/>
      <c r="K63" s="22"/>
      <c r="L63" s="22"/>
      <c r="M63" s="22"/>
      <c r="N63" s="22"/>
      <c r="O63" s="23"/>
      <c r="P63" s="22"/>
      <c r="Q63" s="22"/>
      <c r="R63" s="22"/>
      <c r="S63" s="22"/>
      <c r="T63" s="23"/>
      <c r="U63" s="22"/>
      <c r="V63" s="22"/>
      <c r="W63" s="22"/>
      <c r="X63" s="22"/>
    </row>
    <row r="64" spans="1:24" x14ac:dyDescent="0.25">
      <c r="A64" s="1">
        <f t="shared" si="0"/>
        <v>54</v>
      </c>
      <c r="B64" s="87"/>
      <c r="C64" s="17"/>
      <c r="D64" s="17"/>
      <c r="E64" s="17"/>
      <c r="F64" s="17"/>
      <c r="G64" s="17"/>
      <c r="H64" s="17"/>
      <c r="I64" s="17"/>
      <c r="J64" s="17"/>
      <c r="K64" s="18"/>
      <c r="L64" s="18"/>
      <c r="M64" s="18"/>
      <c r="N64" s="18"/>
      <c r="O64" s="19"/>
      <c r="P64" s="18"/>
      <c r="Q64" s="18"/>
      <c r="R64" s="18"/>
      <c r="S64" s="18"/>
      <c r="T64" s="19"/>
      <c r="U64" s="18"/>
      <c r="V64" s="18"/>
      <c r="W64" s="18"/>
      <c r="X64" s="18"/>
    </row>
    <row r="65" spans="1:24" x14ac:dyDescent="0.25">
      <c r="A65" s="1">
        <f t="shared" si="0"/>
        <v>55</v>
      </c>
      <c r="B65" s="86"/>
      <c r="C65" s="21"/>
      <c r="D65" s="21"/>
      <c r="E65" s="21"/>
      <c r="F65" s="21"/>
      <c r="G65" s="21"/>
      <c r="H65" s="21"/>
      <c r="I65" s="21"/>
      <c r="J65" s="21"/>
      <c r="K65" s="22"/>
      <c r="L65" s="22"/>
      <c r="M65" s="22"/>
      <c r="N65" s="22"/>
      <c r="O65" s="23"/>
      <c r="P65" s="22"/>
      <c r="Q65" s="22"/>
      <c r="R65" s="22"/>
      <c r="S65" s="22"/>
      <c r="T65" s="23"/>
      <c r="U65" s="22"/>
      <c r="V65" s="22"/>
      <c r="W65" s="22"/>
      <c r="X65" s="22"/>
    </row>
    <row r="66" spans="1:24" x14ac:dyDescent="0.25">
      <c r="A66" s="1">
        <f t="shared" si="0"/>
        <v>56</v>
      </c>
      <c r="B66" s="87"/>
      <c r="C66" s="17"/>
      <c r="D66" s="17"/>
      <c r="E66" s="17"/>
      <c r="F66" s="17"/>
      <c r="G66" s="17"/>
      <c r="H66" s="17"/>
      <c r="I66" s="17"/>
      <c r="J66" s="17"/>
      <c r="K66" s="18"/>
      <c r="L66" s="18"/>
      <c r="M66" s="18"/>
      <c r="N66" s="18"/>
      <c r="O66" s="19"/>
      <c r="P66" s="18"/>
      <c r="Q66" s="18"/>
      <c r="R66" s="18"/>
      <c r="S66" s="18"/>
      <c r="T66" s="19"/>
      <c r="U66" s="18"/>
      <c r="V66" s="18"/>
      <c r="W66" s="18"/>
      <c r="X66" s="18"/>
    </row>
    <row r="67" spans="1:24" x14ac:dyDescent="0.25">
      <c r="A67" s="1">
        <f t="shared" si="0"/>
        <v>57</v>
      </c>
      <c r="B67" s="86"/>
      <c r="C67" s="21"/>
      <c r="D67" s="21"/>
      <c r="E67" s="21"/>
      <c r="F67" s="21"/>
      <c r="G67" s="21"/>
      <c r="H67" s="21"/>
      <c r="I67" s="21"/>
      <c r="J67" s="21"/>
      <c r="K67" s="22"/>
      <c r="L67" s="22"/>
      <c r="M67" s="22"/>
      <c r="N67" s="22"/>
      <c r="O67" s="23"/>
      <c r="P67" s="22"/>
      <c r="Q67" s="22"/>
      <c r="R67" s="22"/>
      <c r="S67" s="22"/>
      <c r="T67" s="23"/>
      <c r="U67" s="22"/>
      <c r="V67" s="22"/>
      <c r="W67" s="22"/>
      <c r="X67" s="22"/>
    </row>
    <row r="68" spans="1:24" x14ac:dyDescent="0.25">
      <c r="A68" s="1">
        <f t="shared" si="0"/>
        <v>58</v>
      </c>
      <c r="B68" s="87"/>
      <c r="C68" s="17"/>
      <c r="D68" s="17"/>
      <c r="E68" s="17"/>
      <c r="F68" s="17"/>
      <c r="G68" s="17"/>
      <c r="H68" s="17"/>
      <c r="I68" s="17"/>
      <c r="J68" s="17"/>
      <c r="K68" s="18"/>
      <c r="L68" s="18"/>
      <c r="M68" s="18"/>
      <c r="N68" s="18"/>
      <c r="O68" s="19"/>
      <c r="P68" s="18"/>
      <c r="Q68" s="18"/>
      <c r="R68" s="18"/>
      <c r="S68" s="18"/>
      <c r="T68" s="19"/>
      <c r="U68" s="18"/>
      <c r="V68" s="18"/>
      <c r="W68" s="18"/>
      <c r="X68" s="18"/>
    </row>
    <row r="69" spans="1:24" x14ac:dyDescent="0.25">
      <c r="A69" s="1">
        <f t="shared" si="0"/>
        <v>59</v>
      </c>
      <c r="B69" s="86"/>
      <c r="C69" s="21"/>
      <c r="D69" s="21"/>
      <c r="E69" s="21"/>
      <c r="F69" s="21"/>
      <c r="G69" s="21"/>
      <c r="H69" s="21"/>
      <c r="I69" s="21"/>
      <c r="J69" s="21"/>
      <c r="K69" s="22"/>
      <c r="L69" s="22"/>
      <c r="M69" s="22"/>
      <c r="N69" s="22"/>
      <c r="O69" s="23"/>
      <c r="P69" s="22"/>
      <c r="Q69" s="22"/>
      <c r="R69" s="22"/>
      <c r="S69" s="22"/>
      <c r="T69" s="23"/>
      <c r="U69" s="22"/>
      <c r="V69" s="22"/>
      <c r="W69" s="22"/>
      <c r="X69" s="22"/>
    </row>
    <row r="70" spans="1:24" x14ac:dyDescent="0.25">
      <c r="A70" s="1">
        <f t="shared" si="0"/>
        <v>60</v>
      </c>
      <c r="B70" s="87"/>
      <c r="C70" s="17"/>
      <c r="D70" s="17"/>
      <c r="E70" s="17"/>
      <c r="F70" s="17"/>
      <c r="G70" s="17"/>
      <c r="H70" s="17"/>
      <c r="I70" s="17"/>
      <c r="J70" s="17"/>
      <c r="K70" s="18"/>
      <c r="L70" s="18"/>
      <c r="M70" s="18"/>
      <c r="N70" s="18"/>
      <c r="O70" s="19"/>
      <c r="P70" s="18"/>
      <c r="Q70" s="18"/>
      <c r="R70" s="18"/>
      <c r="S70" s="18"/>
      <c r="T70" s="19"/>
      <c r="U70" s="18"/>
      <c r="V70" s="18"/>
      <c r="W70" s="18"/>
      <c r="X70" s="18"/>
    </row>
    <row r="71" spans="1:24" x14ac:dyDescent="0.25">
      <c r="A71" s="1">
        <f t="shared" si="0"/>
        <v>61</v>
      </c>
      <c r="B71" s="86"/>
      <c r="C71" s="21"/>
      <c r="D71" s="21"/>
      <c r="E71" s="21"/>
      <c r="F71" s="21"/>
      <c r="G71" s="21"/>
      <c r="H71" s="21"/>
      <c r="I71" s="21"/>
      <c r="J71" s="21"/>
      <c r="K71" s="22"/>
      <c r="L71" s="22"/>
      <c r="M71" s="22"/>
      <c r="N71" s="22"/>
      <c r="O71" s="23"/>
      <c r="P71" s="22"/>
      <c r="Q71" s="22"/>
      <c r="R71" s="22"/>
      <c r="S71" s="22"/>
      <c r="T71" s="23"/>
      <c r="U71" s="22"/>
      <c r="V71" s="22"/>
      <c r="W71" s="22"/>
      <c r="X71" s="22"/>
    </row>
    <row r="72" spans="1:24" x14ac:dyDescent="0.25">
      <c r="A72" s="1">
        <f t="shared" si="0"/>
        <v>62</v>
      </c>
      <c r="B72" s="87"/>
      <c r="C72" s="17"/>
      <c r="D72" s="17"/>
      <c r="E72" s="17"/>
      <c r="F72" s="17"/>
      <c r="G72" s="17"/>
      <c r="H72" s="17"/>
      <c r="I72" s="17"/>
      <c r="J72" s="17"/>
      <c r="K72" s="18"/>
      <c r="L72" s="18"/>
      <c r="M72" s="18"/>
      <c r="N72" s="18"/>
      <c r="O72" s="19"/>
      <c r="P72" s="18"/>
      <c r="Q72" s="18"/>
      <c r="R72" s="18"/>
      <c r="S72" s="18"/>
      <c r="T72" s="19"/>
      <c r="U72" s="18"/>
      <c r="V72" s="18"/>
      <c r="W72" s="18"/>
      <c r="X72" s="18"/>
    </row>
    <row r="73" spans="1:24" x14ac:dyDescent="0.25">
      <c r="A73" s="1">
        <f t="shared" si="0"/>
        <v>63</v>
      </c>
      <c r="B73" s="86"/>
      <c r="C73" s="21"/>
      <c r="D73" s="21"/>
      <c r="E73" s="21"/>
      <c r="F73" s="21"/>
      <c r="G73" s="21"/>
      <c r="H73" s="21"/>
      <c r="I73" s="21"/>
      <c r="J73" s="21"/>
      <c r="K73" s="22"/>
      <c r="L73" s="22"/>
      <c r="M73" s="22"/>
      <c r="N73" s="22"/>
      <c r="O73" s="23"/>
      <c r="P73" s="22"/>
      <c r="Q73" s="22"/>
      <c r="R73" s="22"/>
      <c r="S73" s="22"/>
      <c r="T73" s="23"/>
      <c r="U73" s="22"/>
      <c r="V73" s="22"/>
      <c r="W73" s="22"/>
      <c r="X73" s="22"/>
    </row>
    <row r="74" spans="1:24" x14ac:dyDescent="0.25">
      <c r="A74" s="1">
        <f t="shared" si="0"/>
        <v>64</v>
      </c>
      <c r="B74" s="87"/>
      <c r="C74" s="17"/>
      <c r="D74" s="17"/>
      <c r="E74" s="17"/>
      <c r="F74" s="17"/>
      <c r="G74" s="17"/>
      <c r="H74" s="17"/>
      <c r="I74" s="17"/>
      <c r="J74" s="17"/>
      <c r="K74" s="18"/>
      <c r="L74" s="18"/>
      <c r="M74" s="18"/>
      <c r="N74" s="18"/>
      <c r="O74" s="19"/>
      <c r="P74" s="18"/>
      <c r="Q74" s="18"/>
      <c r="R74" s="18"/>
      <c r="S74" s="18"/>
      <c r="T74" s="19"/>
      <c r="U74" s="18"/>
      <c r="V74" s="18"/>
      <c r="W74" s="18"/>
      <c r="X74" s="18"/>
    </row>
    <row r="75" spans="1:24" x14ac:dyDescent="0.25">
      <c r="A75" s="1">
        <f t="shared" si="0"/>
        <v>65</v>
      </c>
      <c r="B75" s="86"/>
      <c r="C75" s="21"/>
      <c r="D75" s="21"/>
      <c r="E75" s="21"/>
      <c r="F75" s="21"/>
      <c r="G75" s="21"/>
      <c r="H75" s="21"/>
      <c r="I75" s="21"/>
      <c r="J75" s="21"/>
      <c r="K75" s="22"/>
      <c r="L75" s="22"/>
      <c r="M75" s="22"/>
      <c r="N75" s="22"/>
      <c r="O75" s="23"/>
      <c r="P75" s="22"/>
      <c r="Q75" s="22"/>
      <c r="R75" s="22"/>
      <c r="S75" s="22"/>
      <c r="T75" s="23"/>
      <c r="U75" s="22"/>
      <c r="V75" s="22"/>
      <c r="W75" s="22"/>
      <c r="X75" s="22"/>
    </row>
    <row r="76" spans="1:24" x14ac:dyDescent="0.25">
      <c r="A76" s="1">
        <f t="shared" si="0"/>
        <v>66</v>
      </c>
      <c r="B76" s="8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9"/>
      <c r="P76" s="18"/>
      <c r="Q76" s="18"/>
      <c r="R76" s="18"/>
      <c r="S76" s="18"/>
      <c r="T76" s="19"/>
      <c r="U76" s="18"/>
      <c r="V76" s="18"/>
      <c r="W76" s="18"/>
      <c r="X76" s="18"/>
    </row>
    <row r="77" spans="1:24" x14ac:dyDescent="0.25">
      <c r="A77" s="1">
        <f t="shared" si="0"/>
        <v>67</v>
      </c>
      <c r="B77" s="86"/>
      <c r="C77" s="21"/>
      <c r="D77" s="21"/>
      <c r="E77" s="21"/>
      <c r="F77" s="21"/>
      <c r="G77" s="21"/>
      <c r="H77" s="21"/>
      <c r="I77" s="21"/>
      <c r="J77" s="21"/>
      <c r="K77" s="22"/>
      <c r="L77" s="22"/>
      <c r="M77" s="22"/>
      <c r="N77" s="22"/>
      <c r="O77" s="23"/>
      <c r="P77" s="22"/>
      <c r="Q77" s="22"/>
      <c r="R77" s="22"/>
      <c r="S77" s="22"/>
      <c r="T77" s="23"/>
      <c r="U77" s="22"/>
      <c r="V77" s="22"/>
      <c r="W77" s="22"/>
      <c r="X77" s="22"/>
    </row>
    <row r="78" spans="1:24" x14ac:dyDescent="0.25">
      <c r="A78" s="1">
        <f t="shared" si="0"/>
        <v>68</v>
      </c>
      <c r="B78" s="8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9"/>
      <c r="P78" s="18"/>
      <c r="Q78" s="18"/>
      <c r="R78" s="18"/>
      <c r="S78" s="18"/>
      <c r="T78" s="19"/>
      <c r="U78" s="18"/>
      <c r="V78" s="18"/>
      <c r="W78" s="18"/>
      <c r="X78" s="18"/>
    </row>
    <row r="79" spans="1:24" x14ac:dyDescent="0.25">
      <c r="A79" s="1">
        <f t="shared" si="0"/>
        <v>69</v>
      </c>
      <c r="B79" s="86"/>
      <c r="C79" s="21"/>
      <c r="D79" s="21"/>
      <c r="E79" s="21"/>
      <c r="F79" s="21"/>
      <c r="G79" s="21"/>
      <c r="H79" s="21"/>
      <c r="I79" s="21"/>
      <c r="J79" s="21"/>
      <c r="K79" s="22"/>
      <c r="L79" s="22"/>
      <c r="M79" s="22"/>
      <c r="N79" s="22"/>
      <c r="O79" s="23"/>
      <c r="P79" s="22"/>
      <c r="Q79" s="22"/>
      <c r="R79" s="22"/>
      <c r="S79" s="22"/>
      <c r="T79" s="23"/>
      <c r="U79" s="22"/>
      <c r="V79" s="22"/>
      <c r="W79" s="22"/>
      <c r="X79" s="22"/>
    </row>
    <row r="80" spans="1:24" x14ac:dyDescent="0.25">
      <c r="A80" s="1">
        <f t="shared" si="0"/>
        <v>70</v>
      </c>
      <c r="B80" s="87"/>
      <c r="C80" s="17"/>
      <c r="D80" s="17"/>
      <c r="E80" s="17"/>
      <c r="F80" s="17"/>
      <c r="G80" s="17"/>
      <c r="H80" s="17"/>
      <c r="I80" s="17"/>
      <c r="J80" s="17"/>
      <c r="K80" s="18"/>
      <c r="L80" s="18"/>
      <c r="M80" s="18"/>
      <c r="N80" s="18"/>
      <c r="O80" s="19"/>
      <c r="P80" s="18"/>
      <c r="Q80" s="18"/>
      <c r="R80" s="18"/>
      <c r="S80" s="18"/>
      <c r="T80" s="19"/>
      <c r="U80" s="18"/>
      <c r="V80" s="18"/>
      <c r="W80" s="18"/>
      <c r="X80" s="18"/>
    </row>
    <row r="81" spans="1:24" x14ac:dyDescent="0.25">
      <c r="A81" s="1">
        <f t="shared" si="0"/>
        <v>71</v>
      </c>
      <c r="B81" s="86"/>
      <c r="C81" s="21"/>
      <c r="D81" s="21"/>
      <c r="E81" s="21"/>
      <c r="F81" s="21"/>
      <c r="G81" s="21"/>
      <c r="H81" s="21"/>
      <c r="I81" s="21"/>
      <c r="J81" s="21"/>
      <c r="K81" s="22"/>
      <c r="L81" s="22"/>
      <c r="M81" s="22"/>
      <c r="N81" s="22"/>
      <c r="O81" s="23"/>
      <c r="P81" s="22"/>
      <c r="Q81" s="22"/>
      <c r="R81" s="22"/>
      <c r="S81" s="22"/>
      <c r="T81" s="23"/>
      <c r="U81" s="22"/>
      <c r="V81" s="22"/>
      <c r="W81" s="22"/>
      <c r="X81" s="22"/>
    </row>
    <row r="82" spans="1:24" x14ac:dyDescent="0.25">
      <c r="A82" s="1">
        <f t="shared" si="0"/>
        <v>72</v>
      </c>
      <c r="B82" s="87"/>
      <c r="C82" s="17"/>
      <c r="D82" s="17"/>
      <c r="E82" s="17"/>
      <c r="F82" s="17"/>
      <c r="G82" s="17"/>
      <c r="H82" s="17"/>
      <c r="I82" s="17"/>
      <c r="J82" s="17"/>
      <c r="K82" s="18"/>
      <c r="L82" s="18"/>
      <c r="M82" s="18"/>
      <c r="N82" s="18"/>
      <c r="O82" s="19"/>
      <c r="P82" s="18"/>
      <c r="Q82" s="18"/>
      <c r="R82" s="18"/>
      <c r="S82" s="18"/>
      <c r="T82" s="19"/>
      <c r="U82" s="18"/>
      <c r="V82" s="18"/>
      <c r="W82" s="18"/>
      <c r="X82" s="18"/>
    </row>
    <row r="83" spans="1:24" x14ac:dyDescent="0.25">
      <c r="A83" s="1">
        <f t="shared" si="0"/>
        <v>73</v>
      </c>
      <c r="B83" s="86"/>
      <c r="C83" s="21"/>
      <c r="D83" s="21"/>
      <c r="E83" s="21"/>
      <c r="F83" s="21"/>
      <c r="G83" s="21"/>
      <c r="H83" s="21"/>
      <c r="I83" s="21"/>
      <c r="J83" s="21"/>
      <c r="K83" s="22"/>
      <c r="L83" s="22"/>
      <c r="M83" s="22"/>
      <c r="N83" s="22"/>
      <c r="O83" s="23"/>
      <c r="P83" s="22"/>
      <c r="Q83" s="22"/>
      <c r="R83" s="22"/>
      <c r="S83" s="22"/>
      <c r="T83" s="23"/>
      <c r="U83" s="22"/>
      <c r="V83" s="22"/>
      <c r="W83" s="22"/>
      <c r="X83" s="22"/>
    </row>
    <row r="84" spans="1:24" x14ac:dyDescent="0.25">
      <c r="A84" s="1">
        <f t="shared" si="0"/>
        <v>74</v>
      </c>
      <c r="B84" s="87"/>
      <c r="C84" s="17"/>
      <c r="D84" s="17"/>
      <c r="E84" s="17"/>
      <c r="F84" s="17"/>
      <c r="G84" s="17"/>
      <c r="H84" s="17"/>
      <c r="I84" s="17"/>
      <c r="J84" s="17"/>
      <c r="K84" s="18"/>
      <c r="L84" s="18"/>
      <c r="M84" s="18"/>
      <c r="N84" s="18"/>
      <c r="O84" s="19"/>
      <c r="P84" s="18"/>
      <c r="Q84" s="18"/>
      <c r="R84" s="18"/>
      <c r="S84" s="18"/>
      <c r="T84" s="19"/>
      <c r="U84" s="18"/>
      <c r="V84" s="18"/>
      <c r="W84" s="18"/>
      <c r="X84" s="18"/>
    </row>
    <row r="85" spans="1:24" x14ac:dyDescent="0.25">
      <c r="A85" s="1">
        <f t="shared" si="0"/>
        <v>75</v>
      </c>
      <c r="B85" s="86"/>
      <c r="C85" s="21"/>
      <c r="D85" s="21"/>
      <c r="E85" s="21"/>
      <c r="F85" s="21"/>
      <c r="G85" s="21"/>
      <c r="H85" s="21"/>
      <c r="I85" s="21"/>
      <c r="J85" s="21"/>
      <c r="K85" s="22"/>
      <c r="L85" s="22"/>
      <c r="M85" s="22"/>
      <c r="N85" s="22"/>
      <c r="O85" s="23"/>
      <c r="P85" s="22"/>
      <c r="Q85" s="22"/>
      <c r="R85" s="22"/>
      <c r="S85" s="22"/>
      <c r="T85" s="23"/>
      <c r="U85" s="22"/>
      <c r="V85" s="22"/>
      <c r="W85" s="22"/>
      <c r="X85" s="22"/>
    </row>
    <row r="86" spans="1:24" x14ac:dyDescent="0.25">
      <c r="A86" s="1">
        <f t="shared" si="0"/>
        <v>76</v>
      </c>
      <c r="B86" s="87"/>
      <c r="C86" s="17"/>
      <c r="D86" s="17"/>
      <c r="E86" s="17"/>
      <c r="F86" s="17"/>
      <c r="G86" s="17"/>
      <c r="H86" s="17"/>
      <c r="I86" s="17"/>
      <c r="J86" s="17"/>
      <c r="K86" s="18"/>
      <c r="L86" s="18"/>
      <c r="M86" s="18"/>
      <c r="N86" s="18"/>
      <c r="O86" s="19"/>
      <c r="P86" s="18"/>
      <c r="Q86" s="18"/>
      <c r="R86" s="18"/>
      <c r="S86" s="18"/>
      <c r="T86" s="19"/>
      <c r="U86" s="18"/>
      <c r="V86" s="18"/>
      <c r="W86" s="18"/>
      <c r="X86" s="18"/>
    </row>
    <row r="87" spans="1:24" x14ac:dyDescent="0.25">
      <c r="A87" s="1">
        <f t="shared" si="0"/>
        <v>77</v>
      </c>
      <c r="B87" s="86"/>
      <c r="C87" s="21"/>
      <c r="D87" s="21"/>
      <c r="E87" s="21"/>
      <c r="F87" s="21"/>
      <c r="G87" s="21"/>
      <c r="H87" s="21"/>
      <c r="I87" s="21"/>
      <c r="J87" s="21"/>
      <c r="K87" s="22"/>
      <c r="L87" s="22"/>
      <c r="M87" s="22"/>
      <c r="N87" s="22"/>
      <c r="O87" s="23"/>
      <c r="P87" s="22"/>
      <c r="Q87" s="22"/>
      <c r="R87" s="22"/>
      <c r="S87" s="22"/>
      <c r="T87" s="23"/>
      <c r="U87" s="22"/>
      <c r="V87" s="22"/>
      <c r="W87" s="22"/>
      <c r="X87" s="22"/>
    </row>
    <row r="88" spans="1:24" x14ac:dyDescent="0.25">
      <c r="A88" s="1">
        <f t="shared" si="0"/>
        <v>78</v>
      </c>
      <c r="B88" s="87"/>
      <c r="C88" s="17"/>
      <c r="D88" s="17"/>
      <c r="E88" s="17"/>
      <c r="F88" s="17"/>
      <c r="G88" s="17"/>
      <c r="H88" s="17"/>
      <c r="I88" s="17"/>
      <c r="J88" s="17"/>
      <c r="K88" s="18"/>
      <c r="L88" s="18"/>
      <c r="M88" s="18"/>
      <c r="N88" s="18"/>
      <c r="O88" s="19"/>
      <c r="P88" s="18"/>
      <c r="Q88" s="18"/>
      <c r="R88" s="18"/>
      <c r="S88" s="18"/>
      <c r="T88" s="19"/>
      <c r="U88" s="18"/>
      <c r="V88" s="18"/>
      <c r="W88" s="18"/>
      <c r="X88" s="18"/>
    </row>
    <row r="89" spans="1:24" x14ac:dyDescent="0.25">
      <c r="A89" s="1">
        <f t="shared" si="0"/>
        <v>79</v>
      </c>
      <c r="B89" s="86"/>
      <c r="C89" s="21"/>
      <c r="D89" s="21"/>
      <c r="E89" s="21"/>
      <c r="F89" s="21"/>
      <c r="G89" s="21"/>
      <c r="H89" s="21"/>
      <c r="I89" s="21"/>
      <c r="J89" s="21"/>
      <c r="K89" s="22"/>
      <c r="L89" s="22"/>
      <c r="M89" s="22"/>
      <c r="N89" s="22"/>
      <c r="O89" s="23"/>
      <c r="P89" s="22"/>
      <c r="Q89" s="22"/>
      <c r="R89" s="22"/>
      <c r="S89" s="22"/>
      <c r="T89" s="23"/>
      <c r="U89" s="22"/>
      <c r="V89" s="22"/>
      <c r="W89" s="22"/>
      <c r="X89" s="22"/>
    </row>
    <row r="90" spans="1:24" x14ac:dyDescent="0.25">
      <c r="A90" s="1">
        <f t="shared" si="0"/>
        <v>80</v>
      </c>
      <c r="B90" s="87"/>
      <c r="C90" s="17"/>
      <c r="D90" s="17"/>
      <c r="E90" s="17"/>
      <c r="F90" s="17"/>
      <c r="G90" s="17"/>
      <c r="H90" s="17"/>
      <c r="I90" s="17"/>
      <c r="J90" s="17"/>
      <c r="K90" s="18"/>
      <c r="L90" s="18"/>
      <c r="M90" s="18"/>
      <c r="N90" s="18"/>
      <c r="O90" s="19"/>
      <c r="P90" s="18"/>
      <c r="Q90" s="18"/>
      <c r="R90" s="18"/>
      <c r="S90" s="18"/>
      <c r="T90" s="19"/>
      <c r="U90" s="18"/>
      <c r="V90" s="18"/>
      <c r="W90" s="18"/>
      <c r="X90" s="18"/>
    </row>
    <row r="91" spans="1:24" x14ac:dyDescent="0.25">
      <c r="A91" s="1">
        <f t="shared" si="0"/>
        <v>81</v>
      </c>
      <c r="B91" s="86"/>
      <c r="C91" s="21"/>
      <c r="D91" s="21"/>
      <c r="E91" s="21"/>
      <c r="F91" s="21"/>
      <c r="G91" s="21"/>
      <c r="H91" s="21"/>
      <c r="I91" s="21"/>
      <c r="J91" s="21"/>
      <c r="K91" s="22"/>
      <c r="L91" s="22"/>
      <c r="M91" s="22"/>
      <c r="N91" s="22"/>
      <c r="O91" s="23"/>
      <c r="P91" s="22"/>
      <c r="Q91" s="22"/>
      <c r="R91" s="22"/>
      <c r="S91" s="22"/>
      <c r="T91" s="23"/>
      <c r="U91" s="22"/>
      <c r="V91" s="22"/>
      <c r="W91" s="22"/>
      <c r="X91" s="22"/>
    </row>
    <row r="92" spans="1:24" x14ac:dyDescent="0.25">
      <c r="A92" s="1">
        <f t="shared" si="0"/>
        <v>82</v>
      </c>
      <c r="B92" s="87"/>
      <c r="C92" s="17"/>
      <c r="D92" s="17"/>
      <c r="E92" s="17"/>
      <c r="F92" s="17"/>
      <c r="G92" s="17"/>
      <c r="H92" s="17"/>
      <c r="I92" s="17"/>
      <c r="J92" s="17"/>
      <c r="K92" s="18"/>
      <c r="L92" s="18"/>
      <c r="M92" s="18"/>
      <c r="N92" s="18"/>
      <c r="O92" s="19"/>
      <c r="P92" s="18"/>
      <c r="Q92" s="18"/>
      <c r="R92" s="18"/>
      <c r="S92" s="18"/>
      <c r="T92" s="19"/>
      <c r="U92" s="18"/>
      <c r="V92" s="18"/>
      <c r="W92" s="18"/>
      <c r="X92" s="18"/>
    </row>
    <row r="93" spans="1:24" x14ac:dyDescent="0.25">
      <c r="A93" s="1">
        <f t="shared" si="0"/>
        <v>83</v>
      </c>
      <c r="B93" s="86"/>
      <c r="C93" s="21"/>
      <c r="D93" s="21"/>
      <c r="E93" s="21"/>
      <c r="F93" s="21"/>
      <c r="G93" s="21"/>
      <c r="H93" s="21"/>
      <c r="I93" s="21"/>
      <c r="J93" s="21"/>
      <c r="K93" s="22"/>
      <c r="L93" s="22"/>
      <c r="M93" s="22"/>
      <c r="N93" s="22"/>
      <c r="O93" s="23"/>
      <c r="P93" s="22"/>
      <c r="Q93" s="22"/>
      <c r="R93" s="22"/>
      <c r="S93" s="22"/>
      <c r="T93" s="23"/>
      <c r="U93" s="22"/>
      <c r="V93" s="22"/>
      <c r="W93" s="22"/>
      <c r="X93" s="22"/>
    </row>
    <row r="94" spans="1:24" x14ac:dyDescent="0.25">
      <c r="A94" s="1">
        <f t="shared" si="0"/>
        <v>84</v>
      </c>
      <c r="B94" s="87"/>
      <c r="C94" s="17"/>
      <c r="D94" s="17"/>
      <c r="E94" s="17"/>
      <c r="F94" s="17"/>
      <c r="G94" s="17"/>
      <c r="H94" s="17"/>
      <c r="I94" s="17"/>
      <c r="J94" s="17"/>
      <c r="K94" s="18"/>
      <c r="L94" s="18"/>
      <c r="M94" s="18"/>
      <c r="N94" s="18"/>
      <c r="O94" s="19"/>
      <c r="P94" s="18"/>
      <c r="Q94" s="18"/>
      <c r="R94" s="18"/>
      <c r="S94" s="18"/>
      <c r="T94" s="19"/>
      <c r="U94" s="18"/>
      <c r="V94" s="18"/>
      <c r="W94" s="18"/>
      <c r="X94" s="18"/>
    </row>
    <row r="95" spans="1:24" x14ac:dyDescent="0.25">
      <c r="A95" s="1">
        <f t="shared" si="0"/>
        <v>85</v>
      </c>
      <c r="B95" s="86"/>
      <c r="C95" s="21"/>
      <c r="D95" s="21"/>
      <c r="E95" s="21"/>
      <c r="F95" s="21"/>
      <c r="G95" s="21"/>
      <c r="H95" s="21"/>
      <c r="I95" s="21"/>
      <c r="J95" s="21"/>
      <c r="K95" s="22"/>
      <c r="L95" s="22"/>
      <c r="M95" s="22"/>
      <c r="N95" s="22"/>
      <c r="O95" s="23"/>
      <c r="P95" s="22"/>
      <c r="Q95" s="22"/>
      <c r="R95" s="22"/>
      <c r="S95" s="22"/>
      <c r="T95" s="23"/>
      <c r="U95" s="22"/>
      <c r="V95" s="22"/>
      <c r="W95" s="22"/>
      <c r="X95" s="22"/>
    </row>
    <row r="96" spans="1:24" x14ac:dyDescent="0.25">
      <c r="A96" s="1">
        <f t="shared" si="0"/>
        <v>86</v>
      </c>
      <c r="B96" s="87"/>
      <c r="C96" s="17"/>
      <c r="D96" s="17"/>
      <c r="E96" s="17"/>
      <c r="F96" s="17"/>
      <c r="G96" s="17"/>
      <c r="H96" s="17"/>
      <c r="I96" s="17"/>
      <c r="J96" s="17"/>
      <c r="K96" s="18"/>
      <c r="L96" s="18"/>
      <c r="M96" s="18"/>
      <c r="N96" s="18"/>
      <c r="O96" s="19"/>
      <c r="P96" s="18"/>
      <c r="Q96" s="18"/>
      <c r="R96" s="18"/>
      <c r="S96" s="18"/>
      <c r="T96" s="19"/>
      <c r="U96" s="18"/>
      <c r="V96" s="18"/>
      <c r="W96" s="18"/>
      <c r="X96" s="18"/>
    </row>
    <row r="97" spans="1:25" x14ac:dyDescent="0.25">
      <c r="A97" s="1">
        <f t="shared" si="0"/>
        <v>87</v>
      </c>
      <c r="B97" s="86"/>
      <c r="C97" s="21"/>
      <c r="D97" s="21"/>
      <c r="E97" s="21"/>
      <c r="F97" s="21"/>
      <c r="G97" s="21"/>
      <c r="H97" s="21"/>
      <c r="I97" s="21"/>
      <c r="J97" s="21"/>
      <c r="K97" s="22"/>
      <c r="L97" s="22"/>
      <c r="M97" s="22"/>
      <c r="N97" s="22"/>
      <c r="O97" s="23"/>
      <c r="P97" s="22"/>
      <c r="Q97" s="22"/>
      <c r="R97" s="22"/>
      <c r="S97" s="22"/>
      <c r="T97" s="23"/>
      <c r="U97" s="22"/>
      <c r="V97" s="22"/>
      <c r="W97" s="22"/>
      <c r="X97" s="22"/>
    </row>
    <row r="98" spans="1:25" x14ac:dyDescent="0.25">
      <c r="A98" s="1">
        <f t="shared" si="0"/>
        <v>88</v>
      </c>
      <c r="B98" s="87"/>
      <c r="C98" s="17"/>
      <c r="D98" s="17"/>
      <c r="E98" s="17"/>
      <c r="F98" s="17"/>
      <c r="G98" s="17"/>
      <c r="H98" s="17"/>
      <c r="I98" s="17"/>
      <c r="J98" s="17"/>
      <c r="K98" s="18"/>
      <c r="L98" s="18"/>
      <c r="M98" s="18"/>
      <c r="N98" s="18"/>
      <c r="O98" s="19"/>
      <c r="P98" s="18"/>
      <c r="Q98" s="18"/>
      <c r="R98" s="18"/>
      <c r="S98" s="18"/>
      <c r="T98" s="19"/>
      <c r="U98" s="18"/>
      <c r="V98" s="18"/>
      <c r="W98" s="18"/>
      <c r="X98" s="18"/>
    </row>
    <row r="99" spans="1:25" x14ac:dyDescent="0.25">
      <c r="A99" s="1">
        <f t="shared" si="0"/>
        <v>89</v>
      </c>
      <c r="B99" s="86"/>
      <c r="C99" s="21"/>
      <c r="D99" s="21"/>
      <c r="E99" s="21"/>
      <c r="F99" s="21"/>
      <c r="G99" s="21"/>
      <c r="H99" s="21"/>
      <c r="I99" s="21"/>
      <c r="J99" s="21"/>
      <c r="K99" s="22"/>
      <c r="L99" s="22"/>
      <c r="M99" s="22"/>
      <c r="N99" s="22"/>
      <c r="O99" s="23"/>
      <c r="P99" s="22"/>
      <c r="Q99" s="22"/>
      <c r="R99" s="22"/>
      <c r="S99" s="22"/>
      <c r="T99" s="23"/>
      <c r="U99" s="22"/>
      <c r="V99" s="22"/>
      <c r="W99" s="22"/>
      <c r="X99" s="22"/>
    </row>
    <row r="100" spans="1:25" x14ac:dyDescent="0.25">
      <c r="A100" s="1">
        <f t="shared" si="0"/>
        <v>90</v>
      </c>
      <c r="B100" s="87"/>
      <c r="C100" s="17"/>
      <c r="D100" s="17"/>
      <c r="E100" s="17"/>
      <c r="F100" s="17"/>
      <c r="G100" s="17"/>
      <c r="H100" s="17"/>
      <c r="I100" s="17"/>
      <c r="J100" s="17"/>
      <c r="K100" s="18"/>
      <c r="L100" s="18"/>
      <c r="M100" s="18"/>
      <c r="N100" s="18"/>
      <c r="O100" s="19"/>
      <c r="P100" s="18"/>
      <c r="Q100" s="18"/>
      <c r="R100" s="18"/>
      <c r="S100" s="18"/>
      <c r="T100" s="19"/>
      <c r="U100" s="18"/>
      <c r="V100" s="18"/>
      <c r="W100" s="18"/>
      <c r="X100" s="18"/>
    </row>
    <row r="101" spans="1:25" x14ac:dyDescent="0.25">
      <c r="A101" s="1">
        <f t="shared" si="0"/>
        <v>91</v>
      </c>
      <c r="B101" s="86"/>
      <c r="C101" s="21"/>
      <c r="D101" s="21"/>
      <c r="E101" s="21"/>
      <c r="F101" s="21"/>
      <c r="G101" s="21"/>
      <c r="H101" s="21"/>
      <c r="I101" s="21"/>
      <c r="J101" s="21"/>
      <c r="K101" s="22"/>
      <c r="L101" s="22"/>
      <c r="M101" s="22"/>
      <c r="N101" s="22"/>
      <c r="O101" s="23"/>
      <c r="P101" s="22"/>
      <c r="Q101" s="22"/>
      <c r="R101" s="22"/>
      <c r="S101" s="22"/>
      <c r="T101" s="23"/>
      <c r="U101" s="22"/>
      <c r="V101" s="22"/>
      <c r="W101" s="22"/>
      <c r="X101" s="22"/>
    </row>
    <row r="102" spans="1:25" x14ac:dyDescent="0.25">
      <c r="A102" s="1">
        <f t="shared" si="0"/>
        <v>92</v>
      </c>
      <c r="B102" s="87"/>
      <c r="C102" s="17"/>
      <c r="D102" s="17"/>
      <c r="E102" s="17"/>
      <c r="F102" s="17"/>
      <c r="G102" s="17"/>
      <c r="H102" s="17"/>
      <c r="I102" s="17"/>
      <c r="J102" s="17"/>
      <c r="K102" s="18"/>
      <c r="L102" s="18"/>
      <c r="M102" s="18"/>
      <c r="N102" s="18"/>
      <c r="O102" s="19"/>
      <c r="P102" s="18"/>
      <c r="Q102" s="18"/>
      <c r="R102" s="18"/>
      <c r="S102" s="18"/>
      <c r="T102" s="19"/>
      <c r="U102" s="18"/>
      <c r="V102" s="18"/>
      <c r="W102" s="18"/>
      <c r="X102" s="18"/>
    </row>
    <row r="103" spans="1:25" x14ac:dyDescent="0.25">
      <c r="A103" s="1">
        <f t="shared" si="0"/>
        <v>93</v>
      </c>
      <c r="B103" s="86"/>
      <c r="C103" s="21"/>
      <c r="D103" s="21"/>
      <c r="E103" s="21"/>
      <c r="F103" s="21"/>
      <c r="G103" s="21"/>
      <c r="H103" s="21"/>
      <c r="I103" s="21"/>
      <c r="J103" s="21"/>
      <c r="K103" s="22"/>
      <c r="L103" s="22"/>
      <c r="M103" s="22"/>
      <c r="N103" s="22"/>
      <c r="O103" s="23"/>
      <c r="P103" s="22"/>
      <c r="Q103" s="22"/>
      <c r="R103" s="22"/>
      <c r="S103" s="22"/>
      <c r="T103" s="23"/>
      <c r="U103" s="22"/>
      <c r="V103" s="22"/>
      <c r="W103" s="22"/>
      <c r="X103" s="22"/>
    </row>
    <row r="104" spans="1:25" x14ac:dyDescent="0.25">
      <c r="A104" s="1">
        <f t="shared" si="0"/>
        <v>94</v>
      </c>
      <c r="B104" s="87"/>
      <c r="C104" s="17"/>
      <c r="D104" s="17"/>
      <c r="E104" s="17"/>
      <c r="F104" s="17"/>
      <c r="G104" s="17"/>
      <c r="H104" s="17"/>
      <c r="I104" s="17"/>
      <c r="J104" s="17"/>
      <c r="K104" s="18"/>
      <c r="L104" s="18"/>
      <c r="M104" s="18"/>
      <c r="N104" s="18"/>
      <c r="O104" s="19"/>
      <c r="P104" s="18"/>
      <c r="Q104" s="18"/>
      <c r="R104" s="18"/>
      <c r="S104" s="18"/>
      <c r="T104" s="19"/>
      <c r="U104" s="18"/>
      <c r="V104" s="18"/>
      <c r="W104" s="18"/>
      <c r="X104" s="18"/>
    </row>
    <row r="105" spans="1:25" x14ac:dyDescent="0.25">
      <c r="A105" s="1">
        <f t="shared" si="0"/>
        <v>95</v>
      </c>
      <c r="B105" s="86"/>
      <c r="C105" s="21"/>
      <c r="D105" s="21"/>
      <c r="E105" s="21"/>
      <c r="F105" s="21"/>
      <c r="G105" s="21"/>
      <c r="H105" s="21"/>
      <c r="I105" s="21"/>
      <c r="J105" s="21"/>
      <c r="K105" s="22"/>
      <c r="L105" s="22"/>
      <c r="M105" s="22"/>
      <c r="N105" s="22"/>
      <c r="O105" s="23"/>
      <c r="P105" s="22"/>
      <c r="Q105" s="22"/>
      <c r="R105" s="22"/>
      <c r="S105" s="22"/>
      <c r="T105" s="23"/>
      <c r="U105" s="22"/>
      <c r="V105" s="22"/>
      <c r="W105" s="22"/>
      <c r="X105" s="22"/>
    </row>
    <row r="106" spans="1:25" x14ac:dyDescent="0.25">
      <c r="A106" s="1">
        <f t="shared" si="0"/>
        <v>96</v>
      </c>
      <c r="B106" s="87"/>
      <c r="C106" s="17"/>
      <c r="D106" s="17"/>
      <c r="E106" s="17"/>
      <c r="F106" s="17"/>
      <c r="G106" s="17"/>
      <c r="H106" s="17"/>
      <c r="I106" s="17"/>
      <c r="J106" s="17"/>
      <c r="K106" s="18"/>
      <c r="L106" s="18"/>
      <c r="M106" s="18"/>
      <c r="N106" s="18"/>
      <c r="O106" s="19"/>
      <c r="P106" s="18"/>
      <c r="Q106" s="18"/>
      <c r="R106" s="18"/>
      <c r="S106" s="18"/>
      <c r="T106" s="19"/>
      <c r="U106" s="18"/>
      <c r="V106" s="18"/>
      <c r="W106" s="18"/>
      <c r="X106" s="18"/>
    </row>
    <row r="107" spans="1:25" x14ac:dyDescent="0.25">
      <c r="A107" s="1">
        <f t="shared" si="0"/>
        <v>97</v>
      </c>
      <c r="B107" s="86"/>
      <c r="C107" s="21"/>
      <c r="D107" s="21"/>
      <c r="E107" s="21"/>
      <c r="F107" s="21"/>
      <c r="G107" s="21"/>
      <c r="H107" s="21"/>
      <c r="I107" s="21"/>
      <c r="J107" s="21"/>
      <c r="K107" s="22"/>
      <c r="L107" s="22"/>
      <c r="M107" s="22"/>
      <c r="N107" s="22"/>
      <c r="O107" s="23"/>
      <c r="P107" s="22"/>
      <c r="Q107" s="22"/>
      <c r="R107" s="22"/>
      <c r="S107" s="22"/>
      <c r="T107" s="23"/>
      <c r="U107" s="22"/>
      <c r="V107" s="22"/>
      <c r="W107" s="22"/>
      <c r="X107" s="22"/>
    </row>
    <row r="108" spans="1:25" x14ac:dyDescent="0.25">
      <c r="A108" s="1">
        <f t="shared" si="0"/>
        <v>98</v>
      </c>
      <c r="B108" s="87"/>
      <c r="C108" s="17"/>
      <c r="D108" s="17"/>
      <c r="E108" s="17"/>
      <c r="F108" s="17"/>
      <c r="G108" s="17"/>
      <c r="H108" s="17"/>
      <c r="I108" s="17"/>
      <c r="J108" s="17"/>
      <c r="K108" s="18"/>
      <c r="L108" s="18"/>
      <c r="M108" s="18"/>
      <c r="N108" s="18"/>
      <c r="O108" s="19"/>
      <c r="P108" s="18"/>
      <c r="Q108" s="18"/>
      <c r="R108" s="18"/>
      <c r="S108" s="18"/>
      <c r="T108" s="19"/>
      <c r="U108" s="18"/>
      <c r="V108" s="18"/>
      <c r="W108" s="18"/>
      <c r="X108" s="18"/>
    </row>
    <row r="109" spans="1:25" x14ac:dyDescent="0.25">
      <c r="A109" s="1">
        <f t="shared" si="0"/>
        <v>99</v>
      </c>
      <c r="B109" s="86"/>
      <c r="C109" s="21"/>
      <c r="D109" s="21"/>
      <c r="E109" s="21"/>
      <c r="F109" s="21"/>
      <c r="G109" s="21"/>
      <c r="H109" s="21"/>
      <c r="I109" s="21"/>
      <c r="J109" s="21"/>
      <c r="K109" s="22"/>
      <c r="L109" s="22"/>
      <c r="M109" s="22"/>
      <c r="N109" s="22"/>
      <c r="O109" s="23"/>
      <c r="P109" s="22"/>
      <c r="Q109" s="22"/>
      <c r="R109" s="22"/>
      <c r="S109" s="22"/>
      <c r="T109" s="23"/>
      <c r="U109" s="22"/>
      <c r="V109" s="22"/>
      <c r="W109" s="22"/>
      <c r="X109" s="22"/>
    </row>
    <row r="110" spans="1:25" x14ac:dyDescent="0.25">
      <c r="A110" s="1">
        <f t="shared" si="0"/>
        <v>100</v>
      </c>
      <c r="B110" s="88"/>
      <c r="C110" s="11"/>
      <c r="D110" s="11"/>
      <c r="E110" s="11"/>
      <c r="F110" s="11"/>
      <c r="G110" s="11"/>
      <c r="H110" s="11"/>
      <c r="I110" s="11"/>
      <c r="J110" s="11"/>
      <c r="K110" s="24"/>
      <c r="L110" s="24"/>
      <c r="M110" s="24"/>
      <c r="N110" s="24"/>
      <c r="O110" s="25"/>
      <c r="P110" s="24"/>
      <c r="Q110" s="24"/>
      <c r="R110" s="24"/>
      <c r="S110" s="24"/>
      <c r="T110" s="25"/>
      <c r="U110" s="24"/>
      <c r="V110" s="24"/>
      <c r="W110" s="24"/>
      <c r="X110" s="24"/>
    </row>
    <row r="111" spans="1:25" x14ac:dyDescent="0.25">
      <c r="A111" s="1">
        <f t="shared" ref="A111:A117" si="1">A110+1</f>
        <v>101</v>
      </c>
      <c r="B111" s="6"/>
      <c r="C111" s="1"/>
      <c r="D111" s="1"/>
      <c r="E111" s="1"/>
      <c r="F111" s="1"/>
      <c r="G111" s="1"/>
      <c r="H111" s="1"/>
      <c r="I111" s="2" t="s">
        <v>121</v>
      </c>
      <c r="J111" s="2"/>
      <c r="K111" s="32">
        <f>SUMIFS(K$11:K$110,$E$11:$E$110,"Y",$G$11:$G$110,"N",$I$11:$I$110,"N")</f>
        <v>0</v>
      </c>
      <c r="L111" s="32">
        <f>SUMIFS(L$11:L$110,$E$11:$E$110,"Y",$G$11:$G$110,"N",$I$11:$I$110,"N")</f>
        <v>0</v>
      </c>
      <c r="M111" s="32">
        <f>SUMIFS(M$11:M$110,$E$11:$E$110,"Y",$G$11:$G$110,"N",$I$11:$I$110,"N")</f>
        <v>0</v>
      </c>
      <c r="N111" s="32">
        <f>SUMIFS(N$11:N$110,$E$11:$E$110,"Y",$G$11:$G$110,"N",$I$11:$I$110,"N")</f>
        <v>0</v>
      </c>
      <c r="O111" s="32"/>
      <c r="P111" s="32">
        <f>SUMIFS(P$11:P$110,$E$11:$E$110,"Y",$G$11:$G$110,"N",$I$11:$I$110,"N")</f>
        <v>0</v>
      </c>
      <c r="Q111" s="32">
        <f>SUMIFS(Q$11:Q$110,$E$11:$E$110,"Y",$G$11:$G$110,"N",$I$11:$I$110,"N")</f>
        <v>0</v>
      </c>
      <c r="R111" s="32">
        <f>SUMIFS(R$11:R$110,$E$11:$E$110,"Y",$G$11:$G$110,"N",$I$11:$I$110,"N")</f>
        <v>0</v>
      </c>
      <c r="S111" s="32">
        <f>SUMIFS(S$11:S$110,$E$11:$E$110,"Y",$G$11:$G$110,"N",$I$11:$I$110,"N")</f>
        <v>0</v>
      </c>
      <c r="U111" s="13"/>
      <c r="V111" s="13"/>
      <c r="W111" s="13"/>
      <c r="X111" s="13"/>
      <c r="Y111" s="74" t="s">
        <v>52</v>
      </c>
    </row>
    <row r="112" spans="1:25" x14ac:dyDescent="0.25">
      <c r="A112" s="1">
        <f t="shared" si="1"/>
        <v>102</v>
      </c>
      <c r="B112" s="6"/>
      <c r="C112" s="1"/>
      <c r="D112" s="1"/>
      <c r="E112" s="1"/>
      <c r="F112" s="1"/>
      <c r="G112" s="1"/>
      <c r="H112" s="1"/>
      <c r="I112" s="2" t="s">
        <v>122</v>
      </c>
      <c r="J112" s="2"/>
      <c r="K112" s="32">
        <f>SUMIFS(K$11:K$110,$E$11:$E$110,"N",$G$11:$G$110,"N",$I$11:$I$110,"N")</f>
        <v>0</v>
      </c>
      <c r="L112" s="32">
        <f>SUMIFS(L$11:L$110,$E$11:$E$110,"N",$G$11:$G$110,"N",$I$11:$I$110,"N")</f>
        <v>0</v>
      </c>
      <c r="M112" s="32">
        <f>SUMIFS(M$11:M$110,$E$11:$E$110,"N",$G$11:$G$110,"N",$I$11:$I$110,"N")</f>
        <v>0</v>
      </c>
      <c r="N112" s="32">
        <f>SUMIFS(N$11:N$110,$E$11:$E$110,"N",$G$11:$G$110,"N",$I$11:$I$110,"N")</f>
        <v>0</v>
      </c>
      <c r="O112" s="32"/>
      <c r="P112" s="32">
        <f>SUMIFS(P$11:P$110,$E$11:$E$110,"N",$G$11:$G$110,"N",$I$11:$I$110,"N")</f>
        <v>0</v>
      </c>
      <c r="Q112" s="32">
        <f>SUMIFS(Q$11:Q$110,$E$11:$E$110,"N",$G$11:$G$110,"N",$I$11:$I$110,"N")</f>
        <v>0</v>
      </c>
      <c r="R112" s="32">
        <f>SUMIFS(R$11:R$110,$E$11:$E$110,"N",$G$11:$G$110,"N",$I$11:$I$110,"N")</f>
        <v>0</v>
      </c>
      <c r="S112" s="32">
        <f>SUMIFS(S$11:S$110,$E$11:$E$110,"N",$G$11:$G$110,"N",$I$11:$I$110,"N")</f>
        <v>0</v>
      </c>
      <c r="U112" s="13"/>
      <c r="V112" s="13"/>
      <c r="W112" s="13"/>
      <c r="X112" s="13"/>
      <c r="Y112" s="74" t="s">
        <v>53</v>
      </c>
    </row>
    <row r="113" spans="1:25" x14ac:dyDescent="0.25">
      <c r="A113" s="1">
        <f t="shared" si="1"/>
        <v>103</v>
      </c>
      <c r="B113" s="6"/>
      <c r="C113" s="1"/>
      <c r="D113" s="1"/>
      <c r="E113" s="1"/>
      <c r="F113" s="1"/>
      <c r="G113" s="1"/>
      <c r="H113" s="1"/>
      <c r="I113" s="2" t="s">
        <v>123</v>
      </c>
      <c r="J113" s="2"/>
      <c r="K113" s="32">
        <f>SUMIFS(K$11:K$110,$E$11:$E$110,"Y",$G$11:$G$110,"Y",$I$11:$I$110,"N")</f>
        <v>0</v>
      </c>
      <c r="L113" s="32">
        <f>SUMIFS(L$11:L$110,$E$11:$E$110,"Y",$G$11:$G$110,"Y",$I$11:$I$110,"N")</f>
        <v>0</v>
      </c>
      <c r="M113" s="32">
        <f>SUMIFS(M$11:M$110,$E$11:$E$110,"Y",$G$11:$G$110,"Y",$I$11:$I$110,"N")</f>
        <v>0</v>
      </c>
      <c r="N113" s="32">
        <f>SUMIFS(N$11:N$110,$E$11:$E$110,"Y",$G$11:$G$110,"Y",$I$11:$I$110,"N")</f>
        <v>0</v>
      </c>
      <c r="O113" s="32"/>
      <c r="P113" s="32">
        <f>SUMIFS(P$11:P$110,$E$11:$E$110,"Y",$G$11:$G$110,"Y",$I$11:$I$110,"N")</f>
        <v>0</v>
      </c>
      <c r="Q113" s="32">
        <f>SUMIFS(Q$11:Q$110,$E$11:$E$110,"Y",$G$11:$G$110,"Y",$I$11:$I$110,"N")</f>
        <v>0</v>
      </c>
      <c r="R113" s="32">
        <f>SUMIFS(R$11:R$110,$E$11:$E$110,"Y",$G$11:$G$110,"Y",$I$11:$I$110,"N")</f>
        <v>0</v>
      </c>
      <c r="S113" s="32">
        <f>SUMIFS(S$11:S$110,$E$11:$E$110,"Y",$G$11:$G$110,"Y",$I$11:$I$110,"N")</f>
        <v>0</v>
      </c>
      <c r="U113" s="13"/>
      <c r="V113" s="13"/>
      <c r="W113" s="13"/>
      <c r="X113" s="13"/>
      <c r="Y113" s="74" t="s">
        <v>54</v>
      </c>
    </row>
    <row r="114" spans="1:25" x14ac:dyDescent="0.25">
      <c r="A114" s="1">
        <f t="shared" si="1"/>
        <v>104</v>
      </c>
      <c r="B114" s="6"/>
      <c r="C114" s="1"/>
      <c r="D114" s="1"/>
      <c r="E114" s="1"/>
      <c r="F114" s="1"/>
      <c r="G114" s="1"/>
      <c r="H114" s="1"/>
      <c r="I114" s="2" t="s">
        <v>124</v>
      </c>
      <c r="J114" s="2"/>
      <c r="K114" s="32">
        <f>SUMIFS(K$11:K$110,$E$11:$E$110,"N",$G$11:$G$110,"Y",$I$11:$I$110,"N")</f>
        <v>0</v>
      </c>
      <c r="L114" s="32">
        <f>SUMIFS(L$11:L$110,$E$11:$E$110,"N",$G$11:$G$110,"Y",$I$11:$I$110,"N")</f>
        <v>0</v>
      </c>
      <c r="M114" s="32">
        <f>SUMIFS(M$11:M$110,$E$11:$E$110,"N",$G$11:$G$110,"Y",$I$11:$I$110,"N")</f>
        <v>0</v>
      </c>
      <c r="N114" s="32">
        <f>SUMIFS(N$11:N$110,$E$11:$E$110,"N",$G$11:$G$110,"Y",$I$11:$I$110,"N")</f>
        <v>0</v>
      </c>
      <c r="O114" s="32"/>
      <c r="P114" s="32">
        <f>SUMIFS(P$11:P$110,$E$11:$E$110,"N",$G$11:$G$110,"Y",$I$11:$I$110,"N")</f>
        <v>0</v>
      </c>
      <c r="Q114" s="32">
        <f>SUMIFS(Q$11:Q$110,$E$11:$E$110,"N",$G$11:$G$110,"Y",$I$11:$I$110,"N")</f>
        <v>0</v>
      </c>
      <c r="R114" s="32">
        <f>SUMIFS(R$11:R$110,$E$11:$E$110,"N",$G$11:$G$110,"Y",$I$11:$I$110,"N")</f>
        <v>0</v>
      </c>
      <c r="S114" s="32">
        <f>SUMIFS(S$11:S$110,$E$11:$E$110,"N",$G$11:$G$110,"Y",$I$11:$I$110,"N")</f>
        <v>0</v>
      </c>
      <c r="U114" s="13"/>
      <c r="V114" s="13"/>
      <c r="W114" s="13"/>
      <c r="X114" s="13"/>
      <c r="Y114" s="74" t="s">
        <v>55</v>
      </c>
    </row>
    <row r="115" spans="1:25" x14ac:dyDescent="0.25">
      <c r="A115" s="1">
        <f t="shared" si="1"/>
        <v>105</v>
      </c>
      <c r="B115" s="6"/>
      <c r="C115" s="1"/>
      <c r="D115" s="1"/>
      <c r="E115" s="1"/>
      <c r="F115" s="1"/>
      <c r="G115" s="1"/>
      <c r="H115" s="1"/>
      <c r="I115" s="2" t="s">
        <v>94</v>
      </c>
      <c r="J115" s="2"/>
      <c r="K115" s="13">
        <f>SUMIFS(K$11:K$110,$E$11:$E$110,"Y",$I$11:$I$110,"Y")</f>
        <v>0</v>
      </c>
      <c r="L115" s="13">
        <f>SUMIFS(L$11:L$110,$E$11:$E$110,"Y",$I$11:$I$110,"Y")</f>
        <v>0</v>
      </c>
      <c r="M115" s="13">
        <f>SUMIFS(M$11:M$110,$E$11:$E$110,"Y",$I$11:$I$110,"Y")</f>
        <v>0</v>
      </c>
      <c r="N115" s="13">
        <f>SUMIFS(N$11:N$110,$E$11:$E$110,"Y",$I$11:$I$110,"Y")</f>
        <v>0</v>
      </c>
      <c r="O115" s="13"/>
      <c r="P115" s="13">
        <f>SUMIFS(P$11:P$110,$E$11:$E$110,"Y",$I$11:$I$110,"Y")</f>
        <v>0</v>
      </c>
      <c r="Q115" s="13">
        <f>SUMIFS(Q$11:Q$110,$E$11:$E$110,"Y",$I$11:$I$110,"Y")</f>
        <v>0</v>
      </c>
      <c r="R115" s="13">
        <f>SUMIFS(R$11:R$110,$E$11:$E$110,"Y",$I$11:$I$110,"Y")</f>
        <v>0</v>
      </c>
      <c r="S115" s="13">
        <f>SUMIFS(S$11:S$110,$E$11:$E$110,"Y",$I$11:$I$110,"Y")</f>
        <v>0</v>
      </c>
    </row>
    <row r="116" spans="1:25" x14ac:dyDescent="0.25">
      <c r="A116" s="1">
        <f t="shared" si="1"/>
        <v>106</v>
      </c>
      <c r="B116" s="6"/>
      <c r="C116" s="1"/>
      <c r="D116" s="1"/>
      <c r="E116" s="1"/>
      <c r="F116" s="1"/>
      <c r="G116" s="1"/>
      <c r="H116" s="1"/>
      <c r="I116" s="2" t="s">
        <v>95</v>
      </c>
      <c r="J116" s="2"/>
      <c r="K116" s="13">
        <f>SUMIFS(K$11:K$110,$E$11:$E$110,"N",$I$11:$I$110,"Y")</f>
        <v>0</v>
      </c>
      <c r="L116" s="13">
        <f>SUMIFS(L$11:L$110,$E$11:$E$110,"N",$I$11:$I$110,"Y")</f>
        <v>0</v>
      </c>
      <c r="M116" s="13">
        <f>SUMIFS(M$11:M$110,$E$11:$E$110,"N",$I$11:$I$110,"Y")</f>
        <v>0</v>
      </c>
      <c r="N116" s="13">
        <f>SUMIFS(N$11:N$110,$E$11:$E$110,"N",$I$11:$I$110,"Y")</f>
        <v>0</v>
      </c>
      <c r="O116" s="13"/>
      <c r="P116" s="13">
        <f>SUMIFS(P$11:P$110,$E$11:$E$110,"N",$I$11:$I$110,"Y")</f>
        <v>0</v>
      </c>
      <c r="Q116" s="13">
        <f>SUMIFS(Q$11:Q$110,$E$11:$E$110,"N",$I$11:$I$110,"Y")</f>
        <v>0</v>
      </c>
      <c r="R116" s="13">
        <f>SUMIFS(R$11:R$110,$E$11:$E$110,"N",$I$11:$I$110,"Y")</f>
        <v>0</v>
      </c>
      <c r="S116" s="13">
        <f>SUMIFS(S$11:S$110,$E$11:$E$110,"N",$I$11:$I$110,"Y")</f>
        <v>0</v>
      </c>
    </row>
    <row r="117" spans="1:25" x14ac:dyDescent="0.25">
      <c r="A117" s="1">
        <f t="shared" si="1"/>
        <v>107</v>
      </c>
      <c r="B117" s="6"/>
      <c r="C117" s="1"/>
      <c r="D117" s="1"/>
      <c r="E117" s="1"/>
      <c r="F117" s="1"/>
      <c r="G117" s="1"/>
      <c r="H117" s="1"/>
      <c r="I117" s="2" t="s">
        <v>167</v>
      </c>
      <c r="J117" s="2"/>
      <c r="K117" s="13">
        <f>SUM(K$11:K$110)</f>
        <v>0</v>
      </c>
      <c r="L117" s="13">
        <f t="shared" ref="L117:S117" si="2">SUM(L$11:L$110)</f>
        <v>0</v>
      </c>
      <c r="M117" s="13">
        <f t="shared" si="2"/>
        <v>0</v>
      </c>
      <c r="N117" s="13">
        <f t="shared" si="2"/>
        <v>0</v>
      </c>
      <c r="O117" s="13"/>
      <c r="P117" s="13">
        <f t="shared" si="2"/>
        <v>0</v>
      </c>
      <c r="Q117" s="13">
        <f t="shared" si="2"/>
        <v>0</v>
      </c>
      <c r="R117" s="13">
        <f t="shared" si="2"/>
        <v>0</v>
      </c>
      <c r="S117" s="13">
        <f t="shared" si="2"/>
        <v>0</v>
      </c>
    </row>
    <row r="118" spans="1:25" x14ac:dyDescent="0.25">
      <c r="A118" s="1"/>
      <c r="B118" s="6"/>
      <c r="C118" s="1"/>
      <c r="D118" s="1"/>
      <c r="E118" s="1"/>
      <c r="F118" s="1"/>
      <c r="G118" s="1"/>
      <c r="H118" s="1"/>
      <c r="I118" s="1"/>
      <c r="J118" s="1"/>
      <c r="P118" s="1"/>
      <c r="Q118" s="1"/>
    </row>
    <row r="119" spans="1:25" x14ac:dyDescent="0.25">
      <c r="A119" s="1"/>
      <c r="B119" s="6"/>
      <c r="C119" s="1"/>
      <c r="D119" s="1"/>
      <c r="E119" s="1"/>
      <c r="F119" s="1"/>
      <c r="G119" s="1"/>
      <c r="H119" s="1"/>
      <c r="I119" s="1"/>
      <c r="J119" s="1"/>
      <c r="K119" s="26">
        <f>(SUM(K111:K116)-K117)</f>
        <v>0</v>
      </c>
      <c r="L119" s="26">
        <f>(SUM(L111:L116)-L117)</f>
        <v>0</v>
      </c>
      <c r="M119" s="26">
        <f>(SUM(M111:M116)-M117)</f>
        <v>0</v>
      </c>
      <c r="N119" s="26">
        <f>(SUM(N111:N116)-N117)</f>
        <v>0</v>
      </c>
      <c r="O119" s="26"/>
      <c r="P119" s="26">
        <f>(SUM(P111:P116)-P117)</f>
        <v>0</v>
      </c>
      <c r="Q119" s="26">
        <f>(SUM(Q111:Q116)-Q117)</f>
        <v>0</v>
      </c>
      <c r="R119" s="26">
        <f>(SUM(R111:R116)-R117)</f>
        <v>0</v>
      </c>
      <c r="S119" s="26">
        <f>(SUM(S111:S116)-S117)</f>
        <v>0</v>
      </c>
    </row>
    <row r="120" spans="1:25" x14ac:dyDescent="0.25">
      <c r="J120" s="2"/>
    </row>
    <row r="121" spans="1:25" x14ac:dyDescent="0.25">
      <c r="J121" s="2"/>
    </row>
  </sheetData>
  <mergeCells count="4">
    <mergeCell ref="B6:X6"/>
    <mergeCell ref="K9:N9"/>
    <mergeCell ref="P9:S9"/>
    <mergeCell ref="U9:X9"/>
  </mergeCells>
  <dataValidations disablePrompts="1" count="4">
    <dataValidation type="list" allowBlank="1" showInputMessage="1" showErrorMessage="1" sqref="E11:J110" xr:uid="{481A7C8D-F536-4A48-8CCA-E9516E9CB4BF}">
      <formula1>#REF!</formula1>
    </dataValidation>
    <dataValidation type="list" allowBlank="1" showInputMessage="1" showErrorMessage="1" sqref="S4" xr:uid="{37074011-1125-45AF-B010-3D02551A9208}">
      <formula1>$V$1:$V$5</formula1>
    </dataValidation>
    <dataValidation type="list" allowBlank="1" showInputMessage="1" showErrorMessage="1" sqref="S2" xr:uid="{89FCD7D5-D901-44F9-B261-96A3F39990FB}">
      <formula1>$U$1:$U$3</formula1>
    </dataValidation>
    <dataValidation type="list" allowBlank="1" showInputMessage="1" showErrorMessage="1" sqref="U11:X110" xr:uid="{7C348159-EB02-4084-BADF-48B2BC00B636}">
      <formula1>$Y$111:$Y$114</formula1>
    </dataValidation>
  </dataValidations>
  <pageMargins left="0.7" right="0.7" top="0.75" bottom="0.75" header="0.3" footer="0.3"/>
  <pageSetup scale="42" fitToHeight="0" pageOrder="overThenDown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F11E2-8131-428E-9037-369C92DE3ED3}">
  <sheetPr>
    <pageSetUpPr fitToPage="1"/>
  </sheetPr>
  <dimension ref="A1:AI130"/>
  <sheetViews>
    <sheetView zoomScaleNormal="100" workbookViewId="0"/>
  </sheetViews>
  <sheetFormatPr defaultRowHeight="15" x14ac:dyDescent="0.25"/>
  <cols>
    <col min="1" max="1" width="4.7109375" bestFit="1" customWidth="1"/>
    <col min="2" max="2" width="28.5703125" bestFit="1" customWidth="1"/>
    <col min="3" max="3" width="18" customWidth="1"/>
    <col min="4" max="4" width="14.7109375" bestFit="1" customWidth="1"/>
    <col min="5" max="5" width="17.42578125" customWidth="1"/>
    <col min="6" max="6" width="24.140625" bestFit="1" customWidth="1"/>
    <col min="7" max="7" width="15.140625" bestFit="1" customWidth="1"/>
    <col min="8" max="8" width="27" bestFit="1" customWidth="1"/>
    <col min="9" max="9" width="12.85546875" customWidth="1"/>
    <col min="10" max="10" width="14.7109375" customWidth="1"/>
    <col min="11" max="11" width="2.28515625" customWidth="1"/>
    <col min="12" max="15" width="12.7109375" customWidth="1"/>
    <col min="16" max="16" width="2.28515625" customWidth="1"/>
    <col min="17" max="20" width="12.7109375" customWidth="1"/>
    <col min="21" max="21" width="2.28515625" customWidth="1"/>
    <col min="22" max="25" width="12.7109375" customWidth="1"/>
    <col min="26" max="26" width="2.28515625" customWidth="1"/>
    <col min="27" max="30" width="12.7109375" customWidth="1"/>
    <col min="31" max="31" width="2.28515625" customWidth="1"/>
    <col min="32" max="35" width="12.7109375" customWidth="1"/>
  </cols>
  <sheetData>
    <row r="1" spans="1:35" x14ac:dyDescent="0.25">
      <c r="A1" s="99" t="str">
        <f>'Ex. 1 Actual Demand'!A1</f>
        <v>SRM Reporting Template Revision Date: 12/2/2025</v>
      </c>
      <c r="S1" s="2" t="s">
        <v>0</v>
      </c>
      <c r="U1" s="79"/>
      <c r="V1" s="74" t="s">
        <v>114</v>
      </c>
      <c r="W1" s="74" t="s">
        <v>116</v>
      </c>
      <c r="AA1" s="74"/>
    </row>
    <row r="2" spans="1:35" x14ac:dyDescent="0.25">
      <c r="S2" s="2" t="s">
        <v>113</v>
      </c>
      <c r="U2" s="79"/>
      <c r="V2" s="74" t="s">
        <v>115</v>
      </c>
      <c r="W2" s="74" t="s">
        <v>117</v>
      </c>
      <c r="AA2" s="74"/>
    </row>
    <row r="3" spans="1:35" x14ac:dyDescent="0.25">
      <c r="S3" s="2" t="s">
        <v>111</v>
      </c>
      <c r="T3" s="75"/>
      <c r="U3" s="79"/>
      <c r="V3" s="74"/>
      <c r="W3" s="74" t="s">
        <v>118</v>
      </c>
      <c r="AA3" s="74"/>
    </row>
    <row r="4" spans="1:35" x14ac:dyDescent="0.25">
      <c r="S4" s="2" t="s">
        <v>1</v>
      </c>
      <c r="U4" s="79"/>
      <c r="V4" s="74"/>
      <c r="W4" s="74" t="s">
        <v>119</v>
      </c>
      <c r="AA4" s="74"/>
    </row>
    <row r="5" spans="1:35" x14ac:dyDescent="0.25">
      <c r="A5" s="1"/>
      <c r="B5" s="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S5" s="2" t="s">
        <v>83</v>
      </c>
      <c r="T5" s="12" t="s">
        <v>157</v>
      </c>
    </row>
    <row r="6" spans="1:35" ht="18.75" x14ac:dyDescent="0.3">
      <c r="B6" s="100" t="s">
        <v>156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</row>
    <row r="7" spans="1:35" ht="18.75" x14ac:dyDescent="0.3"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</row>
    <row r="8" spans="1:35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8</v>
      </c>
      <c r="H8" s="1" t="s">
        <v>9</v>
      </c>
      <c r="I8" s="1" t="s">
        <v>10</v>
      </c>
      <c r="J8" s="1" t="s">
        <v>11</v>
      </c>
      <c r="K8" s="1"/>
      <c r="L8" s="1" t="s">
        <v>23</v>
      </c>
      <c r="M8" s="1" t="s">
        <v>24</v>
      </c>
      <c r="N8" s="1" t="s">
        <v>25</v>
      </c>
      <c r="O8" s="1" t="s">
        <v>26</v>
      </c>
      <c r="Q8" s="1" t="s">
        <v>27</v>
      </c>
      <c r="R8" s="1" t="s">
        <v>34</v>
      </c>
      <c r="S8" s="1" t="s">
        <v>39</v>
      </c>
      <c r="T8" s="1" t="s">
        <v>40</v>
      </c>
      <c r="V8" s="1" t="s">
        <v>41</v>
      </c>
      <c r="W8" s="1" t="s">
        <v>42</v>
      </c>
      <c r="X8" s="1" t="s">
        <v>43</v>
      </c>
      <c r="Y8" s="1" t="s">
        <v>65</v>
      </c>
      <c r="AA8" s="1" t="s">
        <v>66</v>
      </c>
      <c r="AB8" s="1" t="s">
        <v>67</v>
      </c>
      <c r="AC8" s="1" t="s">
        <v>68</v>
      </c>
      <c r="AD8" s="1" t="s">
        <v>69</v>
      </c>
      <c r="AF8" s="1" t="s">
        <v>70</v>
      </c>
      <c r="AG8" s="1" t="s">
        <v>71</v>
      </c>
      <c r="AH8" s="1" t="s">
        <v>143</v>
      </c>
      <c r="AI8" s="1" t="s">
        <v>162</v>
      </c>
    </row>
    <row r="9" spans="1:35" x14ac:dyDescent="0.25">
      <c r="A9" s="1"/>
      <c r="B9" s="6"/>
      <c r="E9" s="9"/>
      <c r="F9" s="9" t="s">
        <v>28</v>
      </c>
      <c r="G9" s="9"/>
      <c r="H9" s="9"/>
      <c r="I9" s="9"/>
      <c r="J9" s="9"/>
      <c r="K9" s="9"/>
      <c r="L9" s="104" t="s">
        <v>108</v>
      </c>
      <c r="M9" s="104"/>
      <c r="N9" s="104"/>
      <c r="O9" s="104"/>
      <c r="P9" s="9"/>
      <c r="Q9" s="104" t="s">
        <v>163</v>
      </c>
      <c r="R9" s="104"/>
      <c r="S9" s="104"/>
      <c r="T9" s="104"/>
      <c r="U9" s="9"/>
      <c r="V9" s="104" t="s">
        <v>51</v>
      </c>
      <c r="W9" s="104"/>
      <c r="X9" s="104"/>
      <c r="Y9" s="104"/>
      <c r="Z9" s="9"/>
      <c r="AA9" s="104" t="s">
        <v>173</v>
      </c>
      <c r="AB9" s="104"/>
      <c r="AC9" s="104"/>
      <c r="AD9" s="104"/>
      <c r="AE9" s="9"/>
      <c r="AF9" s="104" t="s">
        <v>164</v>
      </c>
      <c r="AG9" s="104"/>
      <c r="AH9" s="104"/>
      <c r="AI9" s="104"/>
    </row>
    <row r="10" spans="1:35" ht="30.75" customHeight="1" thickBot="1" x14ac:dyDescent="0.3">
      <c r="A10" s="7" t="s">
        <v>12</v>
      </c>
      <c r="B10" s="38" t="s">
        <v>29</v>
      </c>
      <c r="C10" s="40" t="s">
        <v>63</v>
      </c>
      <c r="D10" s="40" t="s">
        <v>142</v>
      </c>
      <c r="E10" s="39" t="s">
        <v>160</v>
      </c>
      <c r="F10" s="39" t="s">
        <v>44</v>
      </c>
      <c r="G10" s="39" t="s">
        <v>46</v>
      </c>
      <c r="H10" s="39" t="s">
        <v>78</v>
      </c>
      <c r="I10" s="38" t="s">
        <v>47</v>
      </c>
      <c r="J10" s="39" t="s">
        <v>89</v>
      </c>
      <c r="K10" s="38"/>
      <c r="L10" s="39" t="str">
        <f>IF(ISBLANK($T$3),"PY 20__-20__",IF(AND($T$4="Winter",$T$2="SPP"),"PY " &amp; $T$3-1 &amp; "-" &amp; $T$3,"PY " &amp; $T$3 &amp; "-" &amp; $T$3+1))</f>
        <v>PY 20__-20__</v>
      </c>
      <c r="M10" s="39" t="str">
        <f>IF(ISBLANK($T$3),"PY 20__-20__",IF(AND($T$4="Winter",$T$2="SPP"),"PY " &amp; $T$3 &amp; "-" &amp; $T$3+1,"PY " &amp; $T$3+1 &amp; "-" &amp; $T$3+2))</f>
        <v>PY 20__-20__</v>
      </c>
      <c r="N10" s="39" t="str">
        <f>IF(ISBLANK($T$3),"PY 20__-20__",IF(AND($T$4="Winter",$T$2="SPP"),"PY " &amp; $T$3+1 &amp; "-" &amp; $T$3+2,"PY " &amp; $T$3+2 &amp; "-" &amp; $T$3+3))</f>
        <v>PY 20__-20__</v>
      </c>
      <c r="O10" s="39" t="str">
        <f>IF(ISBLANK($T$3),"PY 20__-20__",IF(AND($T$4="Winter",$T$2="SPP"),"PY " &amp; $T$3+2 &amp; "-" &amp; $T$3+3,"PY " &amp; $T$3+3 &amp; "-" &amp; $T$3+4))</f>
        <v>PY 20__-20__</v>
      </c>
      <c r="P10" s="39"/>
      <c r="Q10" s="39" t="str">
        <f>IF(ISBLANK($T$3),"PY 20__-20__",IF(AND($T$4="Winter",$T$2="SPP"),"PY " &amp; $T$3-1 &amp; "-" &amp; $T$3,"PY " &amp; $T$3 &amp; "-" &amp; $T$3+1))</f>
        <v>PY 20__-20__</v>
      </c>
      <c r="R10" s="39" t="str">
        <f>IF(ISBLANK($T$3),"PY 20__-20__",IF(AND($T$4="Winter",$T$2="SPP"),"PY " &amp; $T$3 &amp; "-" &amp; $T$3+1,"PY " &amp; $T$3+1 &amp; "-" &amp; $T$3+2))</f>
        <v>PY 20__-20__</v>
      </c>
      <c r="S10" s="39" t="str">
        <f>IF(ISBLANK($T$3),"PY 20__-20__",IF(AND($T$4="Winter",$T$2="SPP"),"PY " &amp; $T$3+1 &amp; "-" &amp; $T$3+2,"PY " &amp; $T$3+2 &amp; "-" &amp; $T$3+3))</f>
        <v>PY 20__-20__</v>
      </c>
      <c r="T10" s="39" t="str">
        <f>IF(ISBLANK($T$3),"PY 20__-20__",IF(AND($T$4="Winter",$T$2="SPP"),"PY " &amp; $T$3+2 &amp; "-" &amp; $T$3+3,"PY " &amp; $T$3+3 &amp; "-" &amp; $T$3+4))</f>
        <v>PY 20__-20__</v>
      </c>
      <c r="U10" s="39"/>
      <c r="V10" s="39" t="str">
        <f>IF(ISBLANK($T$3),"PY 20__-20__",IF(AND($T$4="Winter",$T$2="SPP"),"PY " &amp; $T$3-1 &amp; "-" &amp; $T$3,"PY " &amp; $T$3 &amp; "-" &amp; $T$3+1))</f>
        <v>PY 20__-20__</v>
      </c>
      <c r="W10" s="39" t="str">
        <f>IF(ISBLANK($T$3),"PY 20__-20__",IF(AND($T$4="Winter",$T$2="SPP"),"PY " &amp; $T$3 &amp; "-" &amp; $T$3+1,"PY " &amp; $T$3+1 &amp; "-" &amp; $T$3+2))</f>
        <v>PY 20__-20__</v>
      </c>
      <c r="X10" s="39" t="str">
        <f>IF(ISBLANK($T$3),"PY 20__-20__",IF(AND($T$4="Winter",$T$2="SPP"),"PY " &amp; $T$3+1 &amp; "-" &amp; $T$3+2,"PY " &amp; $T$3+2 &amp; "-" &amp; $T$3+3))</f>
        <v>PY 20__-20__</v>
      </c>
      <c r="Y10" s="39" t="str">
        <f>IF(ISBLANK($T$3),"PY 20__-20__",IF(AND($T$4="Winter",$T$2="SPP"),"PY " &amp; $T$3+2 &amp; "-" &amp; $T$3+3,"PY " &amp; $T$3+3 &amp; "-" &amp; $T$3+4))</f>
        <v>PY 20__-20__</v>
      </c>
      <c r="Z10" s="39"/>
      <c r="AA10" s="39" t="str">
        <f>IF(ISBLANK($T$3),"PY 20__-20__",IF(AND($T$4="Winter",$T$2="SPP"),"PY " &amp; $T$3-1 &amp; "-" &amp; $T$3,"PY " &amp; $T$3 &amp; "-" &amp; $T$3+1))</f>
        <v>PY 20__-20__</v>
      </c>
      <c r="AB10" s="39" t="str">
        <f>IF(ISBLANK($T$3),"PY 20__-20__",IF(AND($T$4="Winter",$T$2="SPP"),"PY " &amp; $T$3 &amp; "-" &amp; $T$3+1,"PY " &amp; $T$3+1 &amp; "-" &amp; $T$3+2))</f>
        <v>PY 20__-20__</v>
      </c>
      <c r="AC10" s="39" t="str">
        <f>IF(ISBLANK($T$3),"PY 20__-20__",IF(AND($T$4="Winter",$T$2="SPP"),"PY " &amp; $T$3+1 &amp; "-" &amp; $T$3+2,"PY " &amp; $T$3+2 &amp; "-" &amp; $T$3+3))</f>
        <v>PY 20__-20__</v>
      </c>
      <c r="AD10" s="39" t="str">
        <f>IF(ISBLANK($T$3),"PY 20__-20__",IF(AND($T$4="Winter",$T$2="SPP"),"PY " &amp; $T$3+2 &amp; "-" &amp; $T$3+3,"PY " &amp; $T$3+3 &amp; "-" &amp; $T$3+4))</f>
        <v>PY 20__-20__</v>
      </c>
      <c r="AE10" s="39"/>
      <c r="AF10" s="39" t="str">
        <f>IF(ISBLANK($T$3),"PY 20__-20__",IF(AND($T$4="Winter",$T$2="SPP"),"PY " &amp; $T$3-1 &amp; "-" &amp; $T$3,"PY " &amp; $T$3 &amp; "-" &amp; $T$3+1))</f>
        <v>PY 20__-20__</v>
      </c>
      <c r="AG10" s="39" t="str">
        <f>IF(ISBLANK($T$3),"PY 20__-20__",IF(AND($T$4="Winter",$T$2="SPP"),"PY " &amp; $T$3 &amp; "-" &amp; $T$3+1,"PY " &amp; $T$3+1 &amp; "-" &amp; $T$3+2))</f>
        <v>PY 20__-20__</v>
      </c>
      <c r="AH10" s="39" t="str">
        <f>IF(ISBLANK($T$3),"PY 20__-20__",IF(AND($T$4="Winter",$T$2="SPP"),"PY " &amp; $T$3+1 &amp; "-" &amp; $T$3+2,"PY " &amp; $T$3+2 &amp; "-" &amp; $T$3+3))</f>
        <v>PY 20__-20__</v>
      </c>
      <c r="AI10" s="39" t="str">
        <f>IF(ISBLANK($T$3),"PY 20__-20__",IF(AND($T$4="Winter",$T$2="SPP"),"PY " &amp; $T$3+2 &amp; "-" &amp; $T$3+3,"PY " &amp; $T$3+3 &amp; "-" &amp; $T$3+4))</f>
        <v>PY 20__-20__</v>
      </c>
    </row>
    <row r="11" spans="1:35" ht="15.75" thickTop="1" x14ac:dyDescent="0.25">
      <c r="A11" s="1">
        <v>1</v>
      </c>
      <c r="B11" s="82"/>
      <c r="C11" s="14"/>
      <c r="D11" s="14"/>
      <c r="E11" s="14"/>
      <c r="F11" s="14"/>
      <c r="G11" s="14"/>
      <c r="H11" s="14"/>
      <c r="I11" s="14"/>
      <c r="J11" s="14"/>
      <c r="K11" s="14"/>
      <c r="L11" s="15"/>
      <c r="M11" s="15"/>
      <c r="N11" s="15"/>
      <c r="O11" s="15"/>
      <c r="P11" s="16"/>
      <c r="Q11" s="15"/>
      <c r="R11" s="15"/>
      <c r="S11" s="15"/>
      <c r="T11" s="15"/>
      <c r="U11" s="16"/>
      <c r="V11" s="15"/>
      <c r="W11" s="15"/>
      <c r="X11" s="15"/>
      <c r="Y11" s="15"/>
      <c r="Z11" s="16"/>
      <c r="AA11" s="15"/>
      <c r="AB11" s="15"/>
      <c r="AC11" s="15"/>
      <c r="AD11" s="15"/>
      <c r="AE11" s="16"/>
      <c r="AF11" s="15"/>
      <c r="AG11" s="15"/>
      <c r="AH11" s="15"/>
      <c r="AI11" s="15"/>
    </row>
    <row r="12" spans="1:35" x14ac:dyDescent="0.25">
      <c r="A12" s="1">
        <f>A11+1</f>
        <v>2</v>
      </c>
      <c r="B12" s="83"/>
      <c r="C12" s="17"/>
      <c r="D12" s="17"/>
      <c r="E12" s="17"/>
      <c r="F12" s="17"/>
      <c r="G12" s="17"/>
      <c r="H12" s="17"/>
      <c r="I12" s="17"/>
      <c r="J12" s="17"/>
      <c r="K12" s="17"/>
      <c r="L12" s="18"/>
      <c r="M12" s="18"/>
      <c r="N12" s="18"/>
      <c r="O12" s="18"/>
      <c r="P12" s="19"/>
      <c r="Q12" s="18"/>
      <c r="R12" s="18"/>
      <c r="S12" s="18"/>
      <c r="T12" s="18"/>
      <c r="U12" s="19"/>
      <c r="V12" s="18"/>
      <c r="W12" s="18"/>
      <c r="X12" s="18"/>
      <c r="Y12" s="18"/>
      <c r="Z12" s="19"/>
      <c r="AA12" s="18"/>
      <c r="AB12" s="18"/>
      <c r="AC12" s="18"/>
      <c r="AD12" s="18"/>
      <c r="AE12" s="19"/>
      <c r="AF12" s="18"/>
      <c r="AG12" s="18"/>
      <c r="AH12" s="18"/>
      <c r="AI12" s="18"/>
    </row>
    <row r="13" spans="1:35" x14ac:dyDescent="0.25">
      <c r="A13" s="1">
        <f t="shared" ref="A13:A110" si="0">A12+1</f>
        <v>3</v>
      </c>
      <c r="B13" s="84"/>
      <c r="C13" s="21"/>
      <c r="D13" s="21"/>
      <c r="E13" s="21"/>
      <c r="F13" s="21"/>
      <c r="G13" s="21"/>
      <c r="H13" s="21"/>
      <c r="I13" s="21"/>
      <c r="J13" s="21"/>
      <c r="K13" s="21"/>
      <c r="L13" s="22"/>
      <c r="M13" s="22"/>
      <c r="N13" s="22"/>
      <c r="O13" s="22"/>
      <c r="P13" s="23"/>
      <c r="Q13" s="22"/>
      <c r="R13" s="22"/>
      <c r="S13" s="22"/>
      <c r="T13" s="22"/>
      <c r="U13" s="23"/>
      <c r="V13" s="22"/>
      <c r="W13" s="22"/>
      <c r="X13" s="22"/>
      <c r="Y13" s="22"/>
      <c r="Z13" s="23"/>
      <c r="AA13" s="22"/>
      <c r="AB13" s="22"/>
      <c r="AC13" s="22"/>
      <c r="AD13" s="22"/>
      <c r="AE13" s="23"/>
      <c r="AF13" s="22"/>
      <c r="AG13" s="22"/>
      <c r="AH13" s="22"/>
      <c r="AI13" s="22"/>
    </row>
    <row r="14" spans="1:35" x14ac:dyDescent="0.25">
      <c r="A14" s="1">
        <f t="shared" si="0"/>
        <v>4</v>
      </c>
      <c r="B14" s="83"/>
      <c r="C14" s="17"/>
      <c r="D14" s="17"/>
      <c r="E14" s="17"/>
      <c r="F14" s="17"/>
      <c r="G14" s="17"/>
      <c r="H14" s="17"/>
      <c r="I14" s="17"/>
      <c r="J14" s="17"/>
      <c r="K14" s="17"/>
      <c r="L14" s="18"/>
      <c r="M14" s="18"/>
      <c r="N14" s="18"/>
      <c r="O14" s="18"/>
      <c r="P14" s="19"/>
      <c r="Q14" s="18"/>
      <c r="R14" s="18"/>
      <c r="S14" s="18"/>
      <c r="T14" s="18"/>
      <c r="U14" s="19"/>
      <c r="V14" s="18"/>
      <c r="W14" s="18"/>
      <c r="X14" s="18"/>
      <c r="Y14" s="18"/>
      <c r="Z14" s="19"/>
      <c r="AA14" s="18"/>
      <c r="AB14" s="18"/>
      <c r="AC14" s="18"/>
      <c r="AD14" s="18"/>
      <c r="AE14" s="19"/>
      <c r="AF14" s="18"/>
      <c r="AG14" s="18"/>
      <c r="AH14" s="18"/>
      <c r="AI14" s="18"/>
    </row>
    <row r="15" spans="1:35" x14ac:dyDescent="0.25">
      <c r="A15" s="1">
        <f t="shared" si="0"/>
        <v>5</v>
      </c>
      <c r="B15" s="84"/>
      <c r="C15" s="21"/>
      <c r="D15" s="21"/>
      <c r="E15" s="21"/>
      <c r="F15" s="21"/>
      <c r="G15" s="21"/>
      <c r="H15" s="21"/>
      <c r="I15" s="21"/>
      <c r="J15" s="21"/>
      <c r="K15" s="21"/>
      <c r="L15" s="22"/>
      <c r="M15" s="22"/>
      <c r="N15" s="22"/>
      <c r="O15" s="22"/>
      <c r="P15" s="23"/>
      <c r="Q15" s="22"/>
      <c r="R15" s="22"/>
      <c r="S15" s="22"/>
      <c r="T15" s="22"/>
      <c r="U15" s="23"/>
      <c r="V15" s="22"/>
      <c r="W15" s="22"/>
      <c r="X15" s="22"/>
      <c r="Y15" s="22"/>
      <c r="Z15" s="23"/>
      <c r="AA15" s="22"/>
      <c r="AB15" s="22"/>
      <c r="AC15" s="22"/>
      <c r="AD15" s="22"/>
      <c r="AE15" s="23"/>
      <c r="AF15" s="22"/>
      <c r="AG15" s="22"/>
      <c r="AH15" s="22"/>
      <c r="AI15" s="22"/>
    </row>
    <row r="16" spans="1:35" x14ac:dyDescent="0.25">
      <c r="A16" s="1">
        <f t="shared" si="0"/>
        <v>6</v>
      </c>
      <c r="B16" s="83"/>
      <c r="C16" s="17"/>
      <c r="D16" s="17"/>
      <c r="E16" s="17"/>
      <c r="F16" s="17"/>
      <c r="G16" s="17"/>
      <c r="H16" s="17"/>
      <c r="I16" s="17"/>
      <c r="J16" s="17"/>
      <c r="K16" s="17"/>
      <c r="L16" s="18"/>
      <c r="M16" s="18"/>
      <c r="N16" s="18"/>
      <c r="O16" s="18"/>
      <c r="P16" s="19"/>
      <c r="Q16" s="18"/>
      <c r="R16" s="18"/>
      <c r="S16" s="18"/>
      <c r="T16" s="18"/>
      <c r="U16" s="19"/>
      <c r="V16" s="18"/>
      <c r="W16" s="18"/>
      <c r="X16" s="18"/>
      <c r="Y16" s="18"/>
      <c r="Z16" s="19"/>
      <c r="AA16" s="18"/>
      <c r="AB16" s="18"/>
      <c r="AC16" s="18"/>
      <c r="AD16" s="18"/>
      <c r="AE16" s="19"/>
      <c r="AF16" s="18"/>
      <c r="AG16" s="18"/>
      <c r="AH16" s="18"/>
      <c r="AI16" s="18"/>
    </row>
    <row r="17" spans="1:35" x14ac:dyDescent="0.25">
      <c r="A17" s="1">
        <f t="shared" si="0"/>
        <v>7</v>
      </c>
      <c r="B17" s="84"/>
      <c r="C17" s="21"/>
      <c r="D17" s="21"/>
      <c r="E17" s="21"/>
      <c r="F17" s="21"/>
      <c r="G17" s="21"/>
      <c r="H17" s="21"/>
      <c r="I17" s="21"/>
      <c r="J17" s="21"/>
      <c r="K17" s="21"/>
      <c r="L17" s="22"/>
      <c r="M17" s="22"/>
      <c r="N17" s="22"/>
      <c r="O17" s="22"/>
      <c r="P17" s="23"/>
      <c r="Q17" s="22"/>
      <c r="R17" s="22"/>
      <c r="S17" s="22"/>
      <c r="T17" s="22"/>
      <c r="U17" s="23"/>
      <c r="V17" s="22"/>
      <c r="W17" s="22"/>
      <c r="X17" s="22"/>
      <c r="Y17" s="22"/>
      <c r="Z17" s="23"/>
      <c r="AA17" s="22"/>
      <c r="AB17" s="22"/>
      <c r="AC17" s="22"/>
      <c r="AD17" s="22"/>
      <c r="AE17" s="23"/>
      <c r="AF17" s="22"/>
      <c r="AG17" s="22"/>
      <c r="AH17" s="22"/>
      <c r="AI17" s="22"/>
    </row>
    <row r="18" spans="1:35" x14ac:dyDescent="0.25">
      <c r="A18" s="1">
        <f t="shared" si="0"/>
        <v>8</v>
      </c>
      <c r="B18" s="83"/>
      <c r="C18" s="17"/>
      <c r="D18" s="17"/>
      <c r="E18" s="17"/>
      <c r="F18" s="17"/>
      <c r="G18" s="17"/>
      <c r="H18" s="17"/>
      <c r="I18" s="17"/>
      <c r="J18" s="17"/>
      <c r="K18" s="17"/>
      <c r="L18" s="18"/>
      <c r="M18" s="18"/>
      <c r="N18" s="18"/>
      <c r="O18" s="18"/>
      <c r="P18" s="19"/>
      <c r="Q18" s="18"/>
      <c r="R18" s="18"/>
      <c r="S18" s="18"/>
      <c r="T18" s="18"/>
      <c r="U18" s="19"/>
      <c r="V18" s="18"/>
      <c r="W18" s="18"/>
      <c r="X18" s="18"/>
      <c r="Y18" s="18"/>
      <c r="Z18" s="19"/>
      <c r="AA18" s="18"/>
      <c r="AB18" s="18"/>
      <c r="AC18" s="18"/>
      <c r="AD18" s="18"/>
      <c r="AE18" s="19"/>
      <c r="AF18" s="18"/>
      <c r="AG18" s="18"/>
      <c r="AH18" s="18"/>
      <c r="AI18" s="18"/>
    </row>
    <row r="19" spans="1:35" x14ac:dyDescent="0.25">
      <c r="A19" s="1">
        <f t="shared" si="0"/>
        <v>9</v>
      </c>
      <c r="B19" s="84"/>
      <c r="C19" s="21"/>
      <c r="D19" s="21"/>
      <c r="E19" s="21"/>
      <c r="F19" s="21"/>
      <c r="G19" s="21"/>
      <c r="H19" s="21"/>
      <c r="I19" s="21"/>
      <c r="J19" s="21"/>
      <c r="K19" s="21"/>
      <c r="L19" s="22"/>
      <c r="M19" s="22"/>
      <c r="N19" s="22"/>
      <c r="O19" s="22"/>
      <c r="P19" s="23"/>
      <c r="Q19" s="22"/>
      <c r="R19" s="22"/>
      <c r="S19" s="22"/>
      <c r="T19" s="22"/>
      <c r="U19" s="23"/>
      <c r="V19" s="22"/>
      <c r="W19" s="22"/>
      <c r="X19" s="22"/>
      <c r="Y19" s="22"/>
      <c r="Z19" s="23"/>
      <c r="AA19" s="22"/>
      <c r="AB19" s="22"/>
      <c r="AC19" s="22"/>
      <c r="AD19" s="22"/>
      <c r="AE19" s="23"/>
      <c r="AF19" s="22"/>
      <c r="AG19" s="22"/>
      <c r="AH19" s="22"/>
      <c r="AI19" s="22"/>
    </row>
    <row r="20" spans="1:35" x14ac:dyDescent="0.25">
      <c r="A20" s="1">
        <f t="shared" si="0"/>
        <v>10</v>
      </c>
      <c r="B20" s="83"/>
      <c r="C20" s="17"/>
      <c r="D20" s="17"/>
      <c r="E20" s="17"/>
      <c r="F20" s="17"/>
      <c r="G20" s="17"/>
      <c r="H20" s="17"/>
      <c r="I20" s="17"/>
      <c r="J20" s="17"/>
      <c r="K20" s="17"/>
      <c r="L20" s="18"/>
      <c r="M20" s="18"/>
      <c r="N20" s="18"/>
      <c r="O20" s="18"/>
      <c r="P20" s="19"/>
      <c r="Q20" s="18"/>
      <c r="R20" s="18"/>
      <c r="S20" s="18"/>
      <c r="T20" s="18"/>
      <c r="U20" s="19"/>
      <c r="V20" s="18"/>
      <c r="W20" s="18"/>
      <c r="X20" s="18"/>
      <c r="Y20" s="18"/>
      <c r="Z20" s="19"/>
      <c r="AA20" s="18"/>
      <c r="AB20" s="18"/>
      <c r="AC20" s="18"/>
      <c r="AD20" s="18"/>
      <c r="AE20" s="19"/>
      <c r="AF20" s="18"/>
      <c r="AG20" s="18"/>
      <c r="AH20" s="18"/>
      <c r="AI20" s="18"/>
    </row>
    <row r="21" spans="1:35" x14ac:dyDescent="0.25">
      <c r="A21" s="1">
        <f t="shared" si="0"/>
        <v>11</v>
      </c>
      <c r="B21" s="84"/>
      <c r="C21" s="21"/>
      <c r="D21" s="21"/>
      <c r="E21" s="21"/>
      <c r="F21" s="21"/>
      <c r="G21" s="21"/>
      <c r="H21" s="21"/>
      <c r="I21" s="21"/>
      <c r="J21" s="21"/>
      <c r="K21" s="21"/>
      <c r="L21" s="22"/>
      <c r="M21" s="22"/>
      <c r="N21" s="22"/>
      <c r="O21" s="22"/>
      <c r="P21" s="23"/>
      <c r="Q21" s="22"/>
      <c r="R21" s="22"/>
      <c r="S21" s="22"/>
      <c r="T21" s="22"/>
      <c r="U21" s="23"/>
      <c r="V21" s="22"/>
      <c r="W21" s="22"/>
      <c r="X21" s="22"/>
      <c r="Y21" s="22"/>
      <c r="Z21" s="23"/>
      <c r="AA21" s="22"/>
      <c r="AB21" s="22"/>
      <c r="AC21" s="22"/>
      <c r="AD21" s="22"/>
      <c r="AE21" s="23"/>
      <c r="AF21" s="22"/>
      <c r="AG21" s="22"/>
      <c r="AH21" s="22"/>
      <c r="AI21" s="22"/>
    </row>
    <row r="22" spans="1:35" x14ac:dyDescent="0.25">
      <c r="A22" s="1">
        <f t="shared" si="0"/>
        <v>12</v>
      </c>
      <c r="B22" s="83"/>
      <c r="C22" s="17"/>
      <c r="D22" s="17"/>
      <c r="E22" s="17"/>
      <c r="F22" s="17"/>
      <c r="G22" s="17"/>
      <c r="H22" s="17"/>
      <c r="I22" s="17"/>
      <c r="J22" s="17"/>
      <c r="K22" s="17"/>
      <c r="L22" s="18"/>
      <c r="M22" s="18"/>
      <c r="N22" s="18"/>
      <c r="O22" s="18"/>
      <c r="P22" s="19"/>
      <c r="Q22" s="18"/>
      <c r="R22" s="18"/>
      <c r="S22" s="18"/>
      <c r="T22" s="18"/>
      <c r="U22" s="19"/>
      <c r="V22" s="18"/>
      <c r="W22" s="18"/>
      <c r="X22" s="18"/>
      <c r="Y22" s="18"/>
      <c r="Z22" s="19"/>
      <c r="AA22" s="18"/>
      <c r="AB22" s="18"/>
      <c r="AC22" s="18"/>
      <c r="AD22" s="18"/>
      <c r="AE22" s="19"/>
      <c r="AF22" s="18"/>
      <c r="AG22" s="18"/>
      <c r="AH22" s="18"/>
      <c r="AI22" s="18"/>
    </row>
    <row r="23" spans="1:35" x14ac:dyDescent="0.25">
      <c r="A23" s="1">
        <f t="shared" si="0"/>
        <v>13</v>
      </c>
      <c r="B23" s="84"/>
      <c r="C23" s="21"/>
      <c r="D23" s="21"/>
      <c r="E23" s="21"/>
      <c r="F23" s="21"/>
      <c r="G23" s="21"/>
      <c r="H23" s="21"/>
      <c r="I23" s="21"/>
      <c r="J23" s="21"/>
      <c r="K23" s="21"/>
      <c r="L23" s="22"/>
      <c r="M23" s="22"/>
      <c r="N23" s="22"/>
      <c r="O23" s="22"/>
      <c r="P23" s="23"/>
      <c r="Q23" s="22"/>
      <c r="R23" s="22"/>
      <c r="S23" s="22"/>
      <c r="T23" s="22"/>
      <c r="U23" s="23"/>
      <c r="V23" s="22"/>
      <c r="W23" s="22"/>
      <c r="X23" s="22"/>
      <c r="Y23" s="22"/>
      <c r="Z23" s="23"/>
      <c r="AA23" s="22"/>
      <c r="AB23" s="22"/>
      <c r="AC23" s="22"/>
      <c r="AD23" s="22"/>
      <c r="AE23" s="23"/>
      <c r="AF23" s="22"/>
      <c r="AG23" s="22"/>
      <c r="AH23" s="22"/>
      <c r="AI23" s="22"/>
    </row>
    <row r="24" spans="1:35" x14ac:dyDescent="0.25">
      <c r="A24" s="1">
        <f t="shared" si="0"/>
        <v>14</v>
      </c>
      <c r="B24" s="83"/>
      <c r="C24" s="17"/>
      <c r="D24" s="17"/>
      <c r="E24" s="17"/>
      <c r="F24" s="17"/>
      <c r="G24" s="17"/>
      <c r="H24" s="17"/>
      <c r="I24" s="17"/>
      <c r="J24" s="17"/>
      <c r="K24" s="17"/>
      <c r="L24" s="18"/>
      <c r="M24" s="18"/>
      <c r="N24" s="18"/>
      <c r="O24" s="18"/>
      <c r="P24" s="19"/>
      <c r="Q24" s="18"/>
      <c r="R24" s="18"/>
      <c r="S24" s="18"/>
      <c r="T24" s="18"/>
      <c r="U24" s="19"/>
      <c r="V24" s="18"/>
      <c r="W24" s="18"/>
      <c r="X24" s="18"/>
      <c r="Y24" s="18"/>
      <c r="Z24" s="19"/>
      <c r="AA24" s="18"/>
      <c r="AB24" s="18"/>
      <c r="AC24" s="18"/>
      <c r="AD24" s="18"/>
      <c r="AE24" s="19"/>
      <c r="AF24" s="18"/>
      <c r="AG24" s="18"/>
      <c r="AH24" s="18"/>
      <c r="AI24" s="18"/>
    </row>
    <row r="25" spans="1:35" x14ac:dyDescent="0.25">
      <c r="A25" s="1">
        <f t="shared" si="0"/>
        <v>15</v>
      </c>
      <c r="B25" s="84"/>
      <c r="C25" s="21"/>
      <c r="D25" s="21"/>
      <c r="E25" s="21"/>
      <c r="F25" s="21"/>
      <c r="G25" s="21"/>
      <c r="H25" s="21"/>
      <c r="I25" s="21"/>
      <c r="J25" s="21"/>
      <c r="K25" s="21"/>
      <c r="L25" s="22"/>
      <c r="M25" s="22"/>
      <c r="N25" s="22"/>
      <c r="O25" s="22"/>
      <c r="P25" s="23"/>
      <c r="Q25" s="22"/>
      <c r="R25" s="22"/>
      <c r="S25" s="22"/>
      <c r="T25" s="22"/>
      <c r="U25" s="23"/>
      <c r="V25" s="22"/>
      <c r="W25" s="22"/>
      <c r="X25" s="22"/>
      <c r="Y25" s="22"/>
      <c r="Z25" s="23"/>
      <c r="AA25" s="22"/>
      <c r="AB25" s="22"/>
      <c r="AC25" s="22"/>
      <c r="AD25" s="22"/>
      <c r="AE25" s="23"/>
      <c r="AF25" s="22"/>
      <c r="AG25" s="22"/>
      <c r="AH25" s="22"/>
      <c r="AI25" s="22"/>
    </row>
    <row r="26" spans="1:35" x14ac:dyDescent="0.25">
      <c r="A26" s="1">
        <f t="shared" si="0"/>
        <v>16</v>
      </c>
      <c r="B26" s="83"/>
      <c r="C26" s="17"/>
      <c r="D26" s="17"/>
      <c r="E26" s="17"/>
      <c r="F26" s="17"/>
      <c r="G26" s="17"/>
      <c r="H26" s="17"/>
      <c r="I26" s="17"/>
      <c r="J26" s="17"/>
      <c r="K26" s="17"/>
      <c r="L26" s="18"/>
      <c r="M26" s="18"/>
      <c r="N26" s="18"/>
      <c r="O26" s="18"/>
      <c r="P26" s="19"/>
      <c r="Q26" s="18"/>
      <c r="R26" s="18"/>
      <c r="S26" s="18"/>
      <c r="T26" s="18"/>
      <c r="U26" s="19"/>
      <c r="V26" s="18"/>
      <c r="W26" s="18"/>
      <c r="X26" s="18"/>
      <c r="Y26" s="18"/>
      <c r="Z26" s="19"/>
      <c r="AA26" s="18"/>
      <c r="AB26" s="18"/>
      <c r="AC26" s="18"/>
      <c r="AD26" s="18"/>
      <c r="AE26" s="19"/>
      <c r="AF26" s="18"/>
      <c r="AG26" s="18"/>
      <c r="AH26" s="18"/>
      <c r="AI26" s="18"/>
    </row>
    <row r="27" spans="1:35" x14ac:dyDescent="0.25">
      <c r="A27" s="1">
        <f t="shared" si="0"/>
        <v>17</v>
      </c>
      <c r="B27" s="84"/>
      <c r="C27" s="21"/>
      <c r="D27" s="21"/>
      <c r="E27" s="21"/>
      <c r="F27" s="21"/>
      <c r="G27" s="21"/>
      <c r="H27" s="21"/>
      <c r="I27" s="21"/>
      <c r="J27" s="21"/>
      <c r="K27" s="21"/>
      <c r="L27" s="22"/>
      <c r="M27" s="22"/>
      <c r="N27" s="22"/>
      <c r="O27" s="22"/>
      <c r="P27" s="23"/>
      <c r="Q27" s="22"/>
      <c r="R27" s="22"/>
      <c r="S27" s="22"/>
      <c r="T27" s="22"/>
      <c r="U27" s="23"/>
      <c r="V27" s="22"/>
      <c r="W27" s="22"/>
      <c r="X27" s="22"/>
      <c r="Y27" s="22"/>
      <c r="Z27" s="23"/>
      <c r="AA27" s="22"/>
      <c r="AB27" s="22"/>
      <c r="AC27" s="22"/>
      <c r="AD27" s="22"/>
      <c r="AE27" s="23"/>
      <c r="AF27" s="22"/>
      <c r="AG27" s="22"/>
      <c r="AH27" s="22"/>
      <c r="AI27" s="22"/>
    </row>
    <row r="28" spans="1:35" x14ac:dyDescent="0.25">
      <c r="A28" s="1">
        <f t="shared" si="0"/>
        <v>18</v>
      </c>
      <c r="B28" s="83"/>
      <c r="C28" s="17"/>
      <c r="D28" s="17"/>
      <c r="E28" s="17"/>
      <c r="F28" s="17"/>
      <c r="G28" s="17"/>
      <c r="H28" s="17"/>
      <c r="I28" s="17"/>
      <c r="J28" s="17"/>
      <c r="K28" s="17"/>
      <c r="L28" s="18"/>
      <c r="M28" s="18"/>
      <c r="N28" s="18"/>
      <c r="O28" s="18"/>
      <c r="P28" s="19"/>
      <c r="Q28" s="18"/>
      <c r="R28" s="18"/>
      <c r="S28" s="18"/>
      <c r="T28" s="18"/>
      <c r="U28" s="19"/>
      <c r="V28" s="18"/>
      <c r="W28" s="18"/>
      <c r="X28" s="18"/>
      <c r="Y28" s="18"/>
      <c r="Z28" s="19"/>
      <c r="AA28" s="18"/>
      <c r="AB28" s="18"/>
      <c r="AC28" s="18"/>
      <c r="AD28" s="18"/>
      <c r="AE28" s="19"/>
      <c r="AF28" s="18"/>
      <c r="AG28" s="18"/>
      <c r="AH28" s="18"/>
      <c r="AI28" s="18"/>
    </row>
    <row r="29" spans="1:35" x14ac:dyDescent="0.25">
      <c r="A29" s="1">
        <f t="shared" si="0"/>
        <v>19</v>
      </c>
      <c r="B29" s="84"/>
      <c r="C29" s="21"/>
      <c r="D29" s="21"/>
      <c r="E29" s="21"/>
      <c r="F29" s="21"/>
      <c r="G29" s="21"/>
      <c r="H29" s="21"/>
      <c r="I29" s="21"/>
      <c r="J29" s="21"/>
      <c r="K29" s="21"/>
      <c r="L29" s="22"/>
      <c r="M29" s="22"/>
      <c r="N29" s="22"/>
      <c r="O29" s="22"/>
      <c r="P29" s="23"/>
      <c r="Q29" s="22"/>
      <c r="R29" s="22"/>
      <c r="S29" s="22"/>
      <c r="T29" s="22"/>
      <c r="U29" s="23"/>
      <c r="V29" s="22"/>
      <c r="W29" s="22"/>
      <c r="X29" s="22"/>
      <c r="Y29" s="22"/>
      <c r="Z29" s="23"/>
      <c r="AA29" s="22"/>
      <c r="AB29" s="22"/>
      <c r="AC29" s="22"/>
      <c r="AD29" s="22"/>
      <c r="AE29" s="23"/>
      <c r="AF29" s="22"/>
      <c r="AG29" s="22"/>
      <c r="AH29" s="22"/>
      <c r="AI29" s="22"/>
    </row>
    <row r="30" spans="1:35" x14ac:dyDescent="0.25">
      <c r="A30" s="1">
        <f t="shared" si="0"/>
        <v>20</v>
      </c>
      <c r="B30" s="83"/>
      <c r="C30" s="17"/>
      <c r="D30" s="17"/>
      <c r="E30" s="17"/>
      <c r="F30" s="17"/>
      <c r="G30" s="17"/>
      <c r="H30" s="17"/>
      <c r="I30" s="17"/>
      <c r="J30" s="17"/>
      <c r="K30" s="17"/>
      <c r="L30" s="18"/>
      <c r="M30" s="18"/>
      <c r="N30" s="18"/>
      <c r="O30" s="18"/>
      <c r="P30" s="19"/>
      <c r="Q30" s="18"/>
      <c r="R30" s="18"/>
      <c r="S30" s="18"/>
      <c r="T30" s="18"/>
      <c r="U30" s="19"/>
      <c r="V30" s="18"/>
      <c r="W30" s="18"/>
      <c r="X30" s="18"/>
      <c r="Y30" s="18"/>
      <c r="Z30" s="19"/>
      <c r="AA30" s="18"/>
      <c r="AB30" s="18"/>
      <c r="AC30" s="18"/>
      <c r="AD30" s="18"/>
      <c r="AE30" s="19"/>
      <c r="AF30" s="18"/>
      <c r="AG30" s="18"/>
      <c r="AH30" s="18"/>
      <c r="AI30" s="18"/>
    </row>
    <row r="31" spans="1:35" x14ac:dyDescent="0.25">
      <c r="A31" s="1">
        <f t="shared" si="0"/>
        <v>21</v>
      </c>
      <c r="B31" s="84"/>
      <c r="C31" s="21"/>
      <c r="D31" s="21"/>
      <c r="E31" s="21"/>
      <c r="F31" s="21"/>
      <c r="G31" s="21"/>
      <c r="H31" s="21"/>
      <c r="I31" s="21"/>
      <c r="J31" s="21"/>
      <c r="K31" s="21"/>
      <c r="L31" s="22"/>
      <c r="M31" s="22"/>
      <c r="N31" s="22"/>
      <c r="O31" s="22"/>
      <c r="P31" s="23"/>
      <c r="Q31" s="22"/>
      <c r="R31" s="22"/>
      <c r="S31" s="22"/>
      <c r="T31" s="22"/>
      <c r="U31" s="23"/>
      <c r="V31" s="22"/>
      <c r="W31" s="22"/>
      <c r="X31" s="22"/>
      <c r="Y31" s="22"/>
      <c r="Z31" s="23"/>
      <c r="AA31" s="22"/>
      <c r="AB31" s="22"/>
      <c r="AC31" s="22"/>
      <c r="AD31" s="22"/>
      <c r="AE31" s="23"/>
      <c r="AF31" s="22"/>
      <c r="AG31" s="22"/>
      <c r="AH31" s="22"/>
      <c r="AI31" s="22"/>
    </row>
    <row r="32" spans="1:35" x14ac:dyDescent="0.25">
      <c r="A32" s="1">
        <f t="shared" si="0"/>
        <v>22</v>
      </c>
      <c r="B32" s="83"/>
      <c r="C32" s="17"/>
      <c r="D32" s="17"/>
      <c r="E32" s="17"/>
      <c r="F32" s="17"/>
      <c r="G32" s="17"/>
      <c r="H32" s="17"/>
      <c r="I32" s="17"/>
      <c r="J32" s="17"/>
      <c r="K32" s="17"/>
      <c r="L32" s="18"/>
      <c r="M32" s="18"/>
      <c r="N32" s="18"/>
      <c r="O32" s="18"/>
      <c r="P32" s="19"/>
      <c r="Q32" s="18"/>
      <c r="R32" s="18"/>
      <c r="S32" s="18"/>
      <c r="T32" s="18"/>
      <c r="U32" s="19"/>
      <c r="V32" s="18"/>
      <c r="W32" s="18"/>
      <c r="X32" s="18"/>
      <c r="Y32" s="18"/>
      <c r="Z32" s="19"/>
      <c r="AA32" s="18"/>
      <c r="AB32" s="18"/>
      <c r="AC32" s="18"/>
      <c r="AD32" s="18"/>
      <c r="AE32" s="19"/>
      <c r="AF32" s="18"/>
      <c r="AG32" s="18"/>
      <c r="AH32" s="18"/>
      <c r="AI32" s="18"/>
    </row>
    <row r="33" spans="1:35" x14ac:dyDescent="0.25">
      <c r="A33" s="1">
        <f t="shared" si="0"/>
        <v>23</v>
      </c>
      <c r="B33" s="84"/>
      <c r="C33" s="21"/>
      <c r="D33" s="21"/>
      <c r="E33" s="21"/>
      <c r="F33" s="21"/>
      <c r="G33" s="21"/>
      <c r="H33" s="21"/>
      <c r="I33" s="21"/>
      <c r="J33" s="21"/>
      <c r="K33" s="21"/>
      <c r="L33" s="22"/>
      <c r="M33" s="22"/>
      <c r="N33" s="22"/>
      <c r="O33" s="22"/>
      <c r="P33" s="23"/>
      <c r="Q33" s="22"/>
      <c r="R33" s="22"/>
      <c r="S33" s="22"/>
      <c r="T33" s="22"/>
      <c r="U33" s="23"/>
      <c r="V33" s="22"/>
      <c r="W33" s="22"/>
      <c r="X33" s="22"/>
      <c r="Y33" s="22"/>
      <c r="Z33" s="23"/>
      <c r="AA33" s="22"/>
      <c r="AB33" s="22"/>
      <c r="AC33" s="22"/>
      <c r="AD33" s="22"/>
      <c r="AE33" s="23"/>
      <c r="AF33" s="22"/>
      <c r="AG33" s="22"/>
      <c r="AH33" s="22"/>
      <c r="AI33" s="22"/>
    </row>
    <row r="34" spans="1:35" x14ac:dyDescent="0.25">
      <c r="A34" s="1">
        <f t="shared" si="0"/>
        <v>24</v>
      </c>
      <c r="B34" s="83"/>
      <c r="C34" s="17"/>
      <c r="D34" s="17"/>
      <c r="E34" s="17"/>
      <c r="F34" s="17"/>
      <c r="G34" s="17"/>
      <c r="H34" s="17"/>
      <c r="I34" s="17"/>
      <c r="J34" s="17"/>
      <c r="K34" s="17"/>
      <c r="L34" s="18"/>
      <c r="M34" s="18"/>
      <c r="N34" s="18"/>
      <c r="O34" s="18"/>
      <c r="P34" s="19"/>
      <c r="Q34" s="18"/>
      <c r="R34" s="18"/>
      <c r="S34" s="18"/>
      <c r="T34" s="18"/>
      <c r="U34" s="19"/>
      <c r="V34" s="18"/>
      <c r="W34" s="18"/>
      <c r="X34" s="18"/>
      <c r="Y34" s="18"/>
      <c r="Z34" s="19"/>
      <c r="AA34" s="18"/>
      <c r="AB34" s="18"/>
      <c r="AC34" s="18"/>
      <c r="AD34" s="18"/>
      <c r="AE34" s="19"/>
      <c r="AF34" s="18"/>
      <c r="AG34" s="18"/>
      <c r="AH34" s="18"/>
      <c r="AI34" s="18"/>
    </row>
    <row r="35" spans="1:35" x14ac:dyDescent="0.25">
      <c r="A35" s="1">
        <f t="shared" si="0"/>
        <v>25</v>
      </c>
      <c r="B35" s="84"/>
      <c r="C35" s="21"/>
      <c r="D35" s="21"/>
      <c r="E35" s="21"/>
      <c r="F35" s="21"/>
      <c r="G35" s="21"/>
      <c r="H35" s="21"/>
      <c r="I35" s="21"/>
      <c r="J35" s="21"/>
      <c r="K35" s="21"/>
      <c r="L35" s="22"/>
      <c r="M35" s="22"/>
      <c r="N35" s="22"/>
      <c r="O35" s="22"/>
      <c r="P35" s="23"/>
      <c r="Q35" s="22"/>
      <c r="R35" s="22"/>
      <c r="S35" s="22"/>
      <c r="T35" s="22"/>
      <c r="U35" s="23"/>
      <c r="V35" s="22"/>
      <c r="W35" s="22"/>
      <c r="X35" s="22"/>
      <c r="Y35" s="22"/>
      <c r="Z35" s="23"/>
      <c r="AA35" s="22"/>
      <c r="AB35" s="22"/>
      <c r="AC35" s="22"/>
      <c r="AD35" s="22"/>
      <c r="AE35" s="23"/>
      <c r="AF35" s="22"/>
      <c r="AG35" s="22"/>
      <c r="AH35" s="22"/>
      <c r="AI35" s="22"/>
    </row>
    <row r="36" spans="1:35" x14ac:dyDescent="0.25">
      <c r="A36" s="1">
        <f t="shared" si="0"/>
        <v>26</v>
      </c>
      <c r="B36" s="83"/>
      <c r="C36" s="17"/>
      <c r="D36" s="17"/>
      <c r="E36" s="17"/>
      <c r="F36" s="17"/>
      <c r="G36" s="17"/>
      <c r="H36" s="17"/>
      <c r="I36" s="17"/>
      <c r="J36" s="17"/>
      <c r="K36" s="17"/>
      <c r="L36" s="18"/>
      <c r="M36" s="18"/>
      <c r="N36" s="18"/>
      <c r="O36" s="18"/>
      <c r="P36" s="19"/>
      <c r="Q36" s="18"/>
      <c r="R36" s="18"/>
      <c r="S36" s="18"/>
      <c r="T36" s="18"/>
      <c r="U36" s="19"/>
      <c r="V36" s="18"/>
      <c r="W36" s="18"/>
      <c r="X36" s="18"/>
      <c r="Y36" s="18"/>
      <c r="Z36" s="19"/>
      <c r="AA36" s="18"/>
      <c r="AB36" s="18"/>
      <c r="AC36" s="18"/>
      <c r="AD36" s="18"/>
      <c r="AE36" s="19"/>
      <c r="AF36" s="18"/>
      <c r="AG36" s="18"/>
      <c r="AH36" s="18"/>
      <c r="AI36" s="18"/>
    </row>
    <row r="37" spans="1:35" x14ac:dyDescent="0.25">
      <c r="A37" s="1">
        <f t="shared" si="0"/>
        <v>27</v>
      </c>
      <c r="B37" s="84"/>
      <c r="C37" s="21"/>
      <c r="D37" s="21"/>
      <c r="E37" s="21"/>
      <c r="F37" s="21"/>
      <c r="G37" s="21"/>
      <c r="H37" s="21"/>
      <c r="I37" s="21"/>
      <c r="J37" s="21"/>
      <c r="K37" s="21"/>
      <c r="L37" s="22"/>
      <c r="M37" s="22"/>
      <c r="N37" s="22"/>
      <c r="O37" s="22"/>
      <c r="P37" s="23"/>
      <c r="Q37" s="22"/>
      <c r="R37" s="22"/>
      <c r="S37" s="22"/>
      <c r="T37" s="22"/>
      <c r="U37" s="23"/>
      <c r="V37" s="22"/>
      <c r="W37" s="22"/>
      <c r="X37" s="22"/>
      <c r="Y37" s="22"/>
      <c r="Z37" s="23"/>
      <c r="AA37" s="22"/>
      <c r="AB37" s="22"/>
      <c r="AC37" s="22"/>
      <c r="AD37" s="22"/>
      <c r="AE37" s="23"/>
      <c r="AF37" s="22"/>
      <c r="AG37" s="22"/>
      <c r="AH37" s="22"/>
      <c r="AI37" s="22"/>
    </row>
    <row r="38" spans="1:35" x14ac:dyDescent="0.25">
      <c r="A38" s="1">
        <f t="shared" si="0"/>
        <v>28</v>
      </c>
      <c r="B38" s="83"/>
      <c r="C38" s="17"/>
      <c r="D38" s="17"/>
      <c r="E38" s="17"/>
      <c r="F38" s="17"/>
      <c r="G38" s="17"/>
      <c r="H38" s="17"/>
      <c r="I38" s="17"/>
      <c r="J38" s="17"/>
      <c r="K38" s="17"/>
      <c r="L38" s="18"/>
      <c r="M38" s="18"/>
      <c r="N38" s="18"/>
      <c r="O38" s="18"/>
      <c r="P38" s="19"/>
      <c r="Q38" s="18"/>
      <c r="R38" s="18"/>
      <c r="S38" s="18"/>
      <c r="T38" s="18"/>
      <c r="U38" s="19"/>
      <c r="V38" s="18"/>
      <c r="W38" s="18"/>
      <c r="X38" s="18"/>
      <c r="Y38" s="18"/>
      <c r="Z38" s="19"/>
      <c r="AA38" s="18"/>
      <c r="AB38" s="18"/>
      <c r="AC38" s="18"/>
      <c r="AD38" s="18"/>
      <c r="AE38" s="19"/>
      <c r="AF38" s="18"/>
      <c r="AG38" s="18"/>
      <c r="AH38" s="18"/>
      <c r="AI38" s="18"/>
    </row>
    <row r="39" spans="1:35" x14ac:dyDescent="0.25">
      <c r="A39" s="1">
        <f t="shared" si="0"/>
        <v>29</v>
      </c>
      <c r="B39" s="84"/>
      <c r="C39" s="21"/>
      <c r="D39" s="21"/>
      <c r="E39" s="21"/>
      <c r="F39" s="21"/>
      <c r="G39" s="21"/>
      <c r="H39" s="21"/>
      <c r="I39" s="21"/>
      <c r="J39" s="21"/>
      <c r="K39" s="21"/>
      <c r="L39" s="22"/>
      <c r="M39" s="22"/>
      <c r="N39" s="22"/>
      <c r="O39" s="22"/>
      <c r="P39" s="23"/>
      <c r="Q39" s="22"/>
      <c r="R39" s="22"/>
      <c r="S39" s="22"/>
      <c r="T39" s="22"/>
      <c r="U39" s="23"/>
      <c r="V39" s="22"/>
      <c r="W39" s="22"/>
      <c r="X39" s="22"/>
      <c r="Y39" s="22"/>
      <c r="Z39" s="23"/>
      <c r="AA39" s="22"/>
      <c r="AB39" s="22"/>
      <c r="AC39" s="22"/>
      <c r="AD39" s="22"/>
      <c r="AE39" s="23"/>
      <c r="AF39" s="22"/>
      <c r="AG39" s="22"/>
      <c r="AH39" s="22"/>
      <c r="AI39" s="22"/>
    </row>
    <row r="40" spans="1:35" x14ac:dyDescent="0.25">
      <c r="A40" s="1">
        <f t="shared" si="0"/>
        <v>30</v>
      </c>
      <c r="B40" s="83"/>
      <c r="C40" s="17"/>
      <c r="D40" s="17"/>
      <c r="E40" s="17"/>
      <c r="F40" s="17"/>
      <c r="G40" s="17"/>
      <c r="H40" s="17"/>
      <c r="I40" s="17"/>
      <c r="J40" s="17"/>
      <c r="K40" s="17"/>
      <c r="L40" s="18"/>
      <c r="M40" s="18"/>
      <c r="N40" s="18"/>
      <c r="O40" s="18"/>
      <c r="P40" s="19"/>
      <c r="Q40" s="18"/>
      <c r="R40" s="18"/>
      <c r="S40" s="18"/>
      <c r="T40" s="18"/>
      <c r="U40" s="19"/>
      <c r="V40" s="18"/>
      <c r="W40" s="18"/>
      <c r="X40" s="18"/>
      <c r="Y40" s="18"/>
      <c r="Z40" s="19"/>
      <c r="AA40" s="18"/>
      <c r="AB40" s="18"/>
      <c r="AC40" s="18"/>
      <c r="AD40" s="18"/>
      <c r="AE40" s="19"/>
      <c r="AF40" s="18"/>
      <c r="AG40" s="18"/>
      <c r="AH40" s="18"/>
      <c r="AI40" s="18"/>
    </row>
    <row r="41" spans="1:35" x14ac:dyDescent="0.25">
      <c r="A41" s="1">
        <f t="shared" si="0"/>
        <v>31</v>
      </c>
      <c r="B41" s="84"/>
      <c r="C41" s="21"/>
      <c r="D41" s="21"/>
      <c r="E41" s="21"/>
      <c r="F41" s="21"/>
      <c r="G41" s="21"/>
      <c r="H41" s="21"/>
      <c r="I41" s="21"/>
      <c r="J41" s="21"/>
      <c r="K41" s="21"/>
      <c r="L41" s="22"/>
      <c r="M41" s="22"/>
      <c r="N41" s="22"/>
      <c r="O41" s="22"/>
      <c r="P41" s="23"/>
      <c r="Q41" s="22"/>
      <c r="R41" s="22"/>
      <c r="S41" s="22"/>
      <c r="T41" s="22"/>
      <c r="U41" s="23"/>
      <c r="V41" s="22"/>
      <c r="W41" s="22"/>
      <c r="X41" s="22"/>
      <c r="Y41" s="22"/>
      <c r="Z41" s="23"/>
      <c r="AA41" s="22"/>
      <c r="AB41" s="22"/>
      <c r="AC41" s="22"/>
      <c r="AD41" s="22"/>
      <c r="AE41" s="23"/>
      <c r="AF41" s="22"/>
      <c r="AG41" s="22"/>
      <c r="AH41" s="22"/>
      <c r="AI41" s="22"/>
    </row>
    <row r="42" spans="1:35" x14ac:dyDescent="0.25">
      <c r="A42" s="1">
        <f t="shared" si="0"/>
        <v>32</v>
      </c>
      <c r="B42" s="83"/>
      <c r="C42" s="17"/>
      <c r="D42" s="17"/>
      <c r="E42" s="17"/>
      <c r="F42" s="17"/>
      <c r="G42" s="17"/>
      <c r="H42" s="17"/>
      <c r="I42" s="17"/>
      <c r="J42" s="17"/>
      <c r="K42" s="17"/>
      <c r="L42" s="18"/>
      <c r="M42" s="18"/>
      <c r="N42" s="18"/>
      <c r="O42" s="18"/>
      <c r="P42" s="19"/>
      <c r="Q42" s="18"/>
      <c r="R42" s="18"/>
      <c r="S42" s="18"/>
      <c r="T42" s="18"/>
      <c r="U42" s="19"/>
      <c r="V42" s="18"/>
      <c r="W42" s="18"/>
      <c r="X42" s="18"/>
      <c r="Y42" s="18"/>
      <c r="Z42" s="19"/>
      <c r="AA42" s="18"/>
      <c r="AB42" s="18"/>
      <c r="AC42" s="18"/>
      <c r="AD42" s="18"/>
      <c r="AE42" s="19"/>
      <c r="AF42" s="18"/>
      <c r="AG42" s="18"/>
      <c r="AH42" s="18"/>
      <c r="AI42" s="18"/>
    </row>
    <row r="43" spans="1:35" x14ac:dyDescent="0.25">
      <c r="A43" s="1">
        <f t="shared" si="0"/>
        <v>33</v>
      </c>
      <c r="B43" s="84"/>
      <c r="C43" s="21"/>
      <c r="D43" s="21"/>
      <c r="E43" s="21"/>
      <c r="F43" s="21"/>
      <c r="G43" s="21"/>
      <c r="H43" s="21"/>
      <c r="I43" s="21"/>
      <c r="J43" s="21"/>
      <c r="K43" s="21"/>
      <c r="L43" s="22"/>
      <c r="M43" s="22"/>
      <c r="N43" s="22"/>
      <c r="O43" s="22"/>
      <c r="P43" s="23"/>
      <c r="Q43" s="22"/>
      <c r="R43" s="22"/>
      <c r="S43" s="22"/>
      <c r="T43" s="22"/>
      <c r="U43" s="23"/>
      <c r="V43" s="22"/>
      <c r="W43" s="22"/>
      <c r="X43" s="22"/>
      <c r="Y43" s="22"/>
      <c r="Z43" s="23"/>
      <c r="AA43" s="22"/>
      <c r="AB43" s="22"/>
      <c r="AC43" s="22"/>
      <c r="AD43" s="22"/>
      <c r="AE43" s="23"/>
      <c r="AF43" s="22"/>
      <c r="AG43" s="22"/>
      <c r="AH43" s="22"/>
      <c r="AI43" s="22"/>
    </row>
    <row r="44" spans="1:35" x14ac:dyDescent="0.25">
      <c r="A44" s="1">
        <f t="shared" si="0"/>
        <v>34</v>
      </c>
      <c r="B44" s="83"/>
      <c r="C44" s="17"/>
      <c r="D44" s="17"/>
      <c r="E44" s="17"/>
      <c r="F44" s="17"/>
      <c r="G44" s="17"/>
      <c r="H44" s="17"/>
      <c r="I44" s="17"/>
      <c r="J44" s="17"/>
      <c r="K44" s="17"/>
      <c r="L44" s="18"/>
      <c r="M44" s="18"/>
      <c r="N44" s="18"/>
      <c r="O44" s="18"/>
      <c r="P44" s="19"/>
      <c r="Q44" s="18"/>
      <c r="R44" s="18"/>
      <c r="S44" s="18"/>
      <c r="T44" s="18"/>
      <c r="U44" s="19"/>
      <c r="V44" s="18"/>
      <c r="W44" s="18"/>
      <c r="X44" s="18"/>
      <c r="Y44" s="18"/>
      <c r="Z44" s="19"/>
      <c r="AA44" s="18"/>
      <c r="AB44" s="18"/>
      <c r="AC44" s="18"/>
      <c r="AD44" s="18"/>
      <c r="AE44" s="19"/>
      <c r="AF44" s="18"/>
      <c r="AG44" s="18"/>
      <c r="AH44" s="18"/>
      <c r="AI44" s="18"/>
    </row>
    <row r="45" spans="1:35" x14ac:dyDescent="0.25">
      <c r="A45" s="1">
        <f t="shared" si="0"/>
        <v>35</v>
      </c>
      <c r="B45" s="84"/>
      <c r="C45" s="21"/>
      <c r="D45" s="21"/>
      <c r="E45" s="21"/>
      <c r="F45" s="21"/>
      <c r="G45" s="21"/>
      <c r="H45" s="21"/>
      <c r="I45" s="21"/>
      <c r="J45" s="21"/>
      <c r="K45" s="21"/>
      <c r="L45" s="22"/>
      <c r="M45" s="22"/>
      <c r="N45" s="22"/>
      <c r="O45" s="22"/>
      <c r="P45" s="23"/>
      <c r="Q45" s="22"/>
      <c r="R45" s="22"/>
      <c r="S45" s="22"/>
      <c r="T45" s="22"/>
      <c r="U45" s="23"/>
      <c r="V45" s="22"/>
      <c r="W45" s="22"/>
      <c r="X45" s="22"/>
      <c r="Y45" s="22"/>
      <c r="Z45" s="23"/>
      <c r="AA45" s="22"/>
      <c r="AB45" s="22"/>
      <c r="AC45" s="22"/>
      <c r="AD45" s="22"/>
      <c r="AE45" s="23"/>
      <c r="AF45" s="22"/>
      <c r="AG45" s="22"/>
      <c r="AH45" s="22"/>
      <c r="AI45" s="22"/>
    </row>
    <row r="46" spans="1:35" x14ac:dyDescent="0.25">
      <c r="A46" s="1">
        <f t="shared" si="0"/>
        <v>36</v>
      </c>
      <c r="B46" s="83"/>
      <c r="C46" s="17"/>
      <c r="D46" s="17"/>
      <c r="E46" s="17"/>
      <c r="F46" s="17"/>
      <c r="G46" s="17"/>
      <c r="H46" s="17"/>
      <c r="I46" s="17"/>
      <c r="J46" s="17"/>
      <c r="K46" s="17"/>
      <c r="L46" s="18"/>
      <c r="M46" s="18"/>
      <c r="N46" s="18"/>
      <c r="O46" s="18"/>
      <c r="P46" s="19"/>
      <c r="Q46" s="18"/>
      <c r="R46" s="18"/>
      <c r="S46" s="18"/>
      <c r="T46" s="18"/>
      <c r="U46" s="19"/>
      <c r="V46" s="18"/>
      <c r="W46" s="18"/>
      <c r="X46" s="18"/>
      <c r="Y46" s="18"/>
      <c r="Z46" s="19"/>
      <c r="AA46" s="18"/>
      <c r="AB46" s="18"/>
      <c r="AC46" s="18"/>
      <c r="AD46" s="18"/>
      <c r="AE46" s="19"/>
      <c r="AF46" s="18"/>
      <c r="AG46" s="18"/>
      <c r="AH46" s="18"/>
      <c r="AI46" s="18"/>
    </row>
    <row r="47" spans="1:35" x14ac:dyDescent="0.25">
      <c r="A47" s="1">
        <f t="shared" si="0"/>
        <v>37</v>
      </c>
      <c r="B47" s="84"/>
      <c r="C47" s="21"/>
      <c r="D47" s="21"/>
      <c r="E47" s="21"/>
      <c r="F47" s="21"/>
      <c r="G47" s="21"/>
      <c r="H47" s="21"/>
      <c r="I47" s="21"/>
      <c r="J47" s="21"/>
      <c r="K47" s="21"/>
      <c r="L47" s="22"/>
      <c r="M47" s="22"/>
      <c r="N47" s="22"/>
      <c r="O47" s="22"/>
      <c r="P47" s="23"/>
      <c r="Q47" s="22"/>
      <c r="R47" s="22"/>
      <c r="S47" s="22"/>
      <c r="T47" s="22"/>
      <c r="U47" s="23"/>
      <c r="V47" s="22"/>
      <c r="W47" s="22"/>
      <c r="X47" s="22"/>
      <c r="Y47" s="22"/>
      <c r="Z47" s="23"/>
      <c r="AA47" s="22"/>
      <c r="AB47" s="22"/>
      <c r="AC47" s="22"/>
      <c r="AD47" s="22"/>
      <c r="AE47" s="23"/>
      <c r="AF47" s="22"/>
      <c r="AG47" s="22"/>
      <c r="AH47" s="22"/>
      <c r="AI47" s="22"/>
    </row>
    <row r="48" spans="1:35" x14ac:dyDescent="0.25">
      <c r="A48" s="1">
        <f t="shared" si="0"/>
        <v>38</v>
      </c>
      <c r="B48" s="83"/>
      <c r="C48" s="17"/>
      <c r="D48" s="17"/>
      <c r="E48" s="17"/>
      <c r="F48" s="17"/>
      <c r="G48" s="17"/>
      <c r="H48" s="17"/>
      <c r="I48" s="17"/>
      <c r="J48" s="17"/>
      <c r="K48" s="17"/>
      <c r="L48" s="18"/>
      <c r="M48" s="18"/>
      <c r="N48" s="18"/>
      <c r="O48" s="18"/>
      <c r="P48" s="19"/>
      <c r="Q48" s="18"/>
      <c r="R48" s="18"/>
      <c r="S48" s="18"/>
      <c r="T48" s="18"/>
      <c r="U48" s="19"/>
      <c r="V48" s="18"/>
      <c r="W48" s="18"/>
      <c r="X48" s="18"/>
      <c r="Y48" s="18"/>
      <c r="Z48" s="19"/>
      <c r="AA48" s="18"/>
      <c r="AB48" s="18"/>
      <c r="AC48" s="18"/>
      <c r="AD48" s="18"/>
      <c r="AE48" s="19"/>
      <c r="AF48" s="18"/>
      <c r="AG48" s="18"/>
      <c r="AH48" s="18"/>
      <c r="AI48" s="18"/>
    </row>
    <row r="49" spans="1:35" x14ac:dyDescent="0.25">
      <c r="A49" s="1">
        <f t="shared" si="0"/>
        <v>39</v>
      </c>
      <c r="B49" s="84"/>
      <c r="C49" s="21"/>
      <c r="D49" s="21"/>
      <c r="E49" s="21"/>
      <c r="F49" s="21"/>
      <c r="G49" s="21"/>
      <c r="H49" s="21"/>
      <c r="I49" s="21"/>
      <c r="J49" s="21"/>
      <c r="K49" s="21"/>
      <c r="L49" s="22"/>
      <c r="M49" s="22"/>
      <c r="N49" s="22"/>
      <c r="O49" s="22"/>
      <c r="P49" s="23"/>
      <c r="Q49" s="22"/>
      <c r="R49" s="22"/>
      <c r="S49" s="22"/>
      <c r="T49" s="22"/>
      <c r="U49" s="23"/>
      <c r="V49" s="22"/>
      <c r="W49" s="22"/>
      <c r="X49" s="22"/>
      <c r="Y49" s="22"/>
      <c r="Z49" s="23"/>
      <c r="AA49" s="22"/>
      <c r="AB49" s="22"/>
      <c r="AC49" s="22"/>
      <c r="AD49" s="22"/>
      <c r="AE49" s="23"/>
      <c r="AF49" s="22"/>
      <c r="AG49" s="22"/>
      <c r="AH49" s="22"/>
      <c r="AI49" s="22"/>
    </row>
    <row r="50" spans="1:35" x14ac:dyDescent="0.25">
      <c r="A50" s="1">
        <f t="shared" si="0"/>
        <v>40</v>
      </c>
      <c r="B50" s="83"/>
      <c r="C50" s="17"/>
      <c r="D50" s="17"/>
      <c r="E50" s="17"/>
      <c r="F50" s="17"/>
      <c r="G50" s="17"/>
      <c r="H50" s="17"/>
      <c r="I50" s="17"/>
      <c r="J50" s="17"/>
      <c r="K50" s="17"/>
      <c r="L50" s="18"/>
      <c r="M50" s="18"/>
      <c r="N50" s="18"/>
      <c r="O50" s="18"/>
      <c r="P50" s="19"/>
      <c r="Q50" s="18"/>
      <c r="R50" s="18"/>
      <c r="S50" s="18"/>
      <c r="T50" s="18"/>
      <c r="U50" s="19"/>
      <c r="V50" s="18"/>
      <c r="W50" s="18"/>
      <c r="X50" s="18"/>
      <c r="Y50" s="18"/>
      <c r="Z50" s="19"/>
      <c r="AA50" s="18"/>
      <c r="AB50" s="18"/>
      <c r="AC50" s="18"/>
      <c r="AD50" s="18"/>
      <c r="AE50" s="19"/>
      <c r="AF50" s="18"/>
      <c r="AG50" s="18"/>
      <c r="AH50" s="18"/>
      <c r="AI50" s="18"/>
    </row>
    <row r="51" spans="1:35" x14ac:dyDescent="0.25">
      <c r="A51" s="1">
        <f t="shared" si="0"/>
        <v>41</v>
      </c>
      <c r="B51" s="84"/>
      <c r="C51" s="21"/>
      <c r="D51" s="21"/>
      <c r="E51" s="21"/>
      <c r="F51" s="21"/>
      <c r="G51" s="21"/>
      <c r="H51" s="21"/>
      <c r="I51" s="21"/>
      <c r="J51" s="21"/>
      <c r="K51" s="21"/>
      <c r="L51" s="22"/>
      <c r="M51" s="22"/>
      <c r="N51" s="22"/>
      <c r="O51" s="22"/>
      <c r="P51" s="23"/>
      <c r="Q51" s="22"/>
      <c r="R51" s="22"/>
      <c r="S51" s="22"/>
      <c r="T51" s="22"/>
      <c r="U51" s="23"/>
      <c r="V51" s="22"/>
      <c r="W51" s="22"/>
      <c r="X51" s="22"/>
      <c r="Y51" s="22"/>
      <c r="Z51" s="23"/>
      <c r="AA51" s="22"/>
      <c r="AB51" s="22"/>
      <c r="AC51" s="22"/>
      <c r="AD51" s="22"/>
      <c r="AE51" s="23"/>
      <c r="AF51" s="22"/>
      <c r="AG51" s="22"/>
      <c r="AH51" s="22"/>
      <c r="AI51" s="22"/>
    </row>
    <row r="52" spans="1:35" x14ac:dyDescent="0.25">
      <c r="A52" s="1">
        <f t="shared" si="0"/>
        <v>42</v>
      </c>
      <c r="B52" s="83"/>
      <c r="C52" s="17"/>
      <c r="D52" s="17"/>
      <c r="E52" s="17"/>
      <c r="F52" s="17"/>
      <c r="G52" s="17"/>
      <c r="H52" s="17"/>
      <c r="I52" s="17"/>
      <c r="J52" s="17"/>
      <c r="K52" s="17"/>
      <c r="L52" s="18"/>
      <c r="M52" s="18"/>
      <c r="N52" s="18"/>
      <c r="O52" s="18"/>
      <c r="P52" s="19"/>
      <c r="Q52" s="18"/>
      <c r="R52" s="18"/>
      <c r="S52" s="18"/>
      <c r="T52" s="18"/>
      <c r="U52" s="19"/>
      <c r="V52" s="18"/>
      <c r="W52" s="18"/>
      <c r="X52" s="18"/>
      <c r="Y52" s="18"/>
      <c r="Z52" s="19"/>
      <c r="AA52" s="18"/>
      <c r="AB52" s="18"/>
      <c r="AC52" s="18"/>
      <c r="AD52" s="18"/>
      <c r="AE52" s="19"/>
      <c r="AF52" s="18"/>
      <c r="AG52" s="18"/>
      <c r="AH52" s="18"/>
      <c r="AI52" s="18"/>
    </row>
    <row r="53" spans="1:35" x14ac:dyDescent="0.25">
      <c r="A53" s="1">
        <f t="shared" si="0"/>
        <v>43</v>
      </c>
      <c r="B53" s="84"/>
      <c r="C53" s="21"/>
      <c r="D53" s="21"/>
      <c r="E53" s="21"/>
      <c r="F53" s="21"/>
      <c r="G53" s="21"/>
      <c r="H53" s="21"/>
      <c r="I53" s="21"/>
      <c r="J53" s="21"/>
      <c r="K53" s="21"/>
      <c r="L53" s="22"/>
      <c r="M53" s="22"/>
      <c r="N53" s="22"/>
      <c r="O53" s="22"/>
      <c r="P53" s="23"/>
      <c r="Q53" s="22"/>
      <c r="R53" s="22"/>
      <c r="S53" s="22"/>
      <c r="T53" s="22"/>
      <c r="U53" s="23"/>
      <c r="V53" s="22"/>
      <c r="W53" s="22"/>
      <c r="X53" s="22"/>
      <c r="Y53" s="22"/>
      <c r="Z53" s="23"/>
      <c r="AA53" s="22"/>
      <c r="AB53" s="22"/>
      <c r="AC53" s="22"/>
      <c r="AD53" s="22"/>
      <c r="AE53" s="23"/>
      <c r="AF53" s="22"/>
      <c r="AG53" s="22"/>
      <c r="AH53" s="22"/>
      <c r="AI53" s="22"/>
    </row>
    <row r="54" spans="1:35" x14ac:dyDescent="0.25">
      <c r="A54" s="1">
        <f t="shared" si="0"/>
        <v>44</v>
      </c>
      <c r="B54" s="83"/>
      <c r="C54" s="17"/>
      <c r="D54" s="17"/>
      <c r="E54" s="17"/>
      <c r="F54" s="17"/>
      <c r="G54" s="17"/>
      <c r="H54" s="17"/>
      <c r="I54" s="17"/>
      <c r="J54" s="17"/>
      <c r="K54" s="17"/>
      <c r="L54" s="18"/>
      <c r="M54" s="18"/>
      <c r="N54" s="18"/>
      <c r="O54" s="18"/>
      <c r="P54" s="19"/>
      <c r="Q54" s="18"/>
      <c r="R54" s="18"/>
      <c r="S54" s="18"/>
      <c r="T54" s="18"/>
      <c r="U54" s="19"/>
      <c r="V54" s="18"/>
      <c r="W54" s="18"/>
      <c r="X54" s="18"/>
      <c r="Y54" s="18"/>
      <c r="Z54" s="19"/>
      <c r="AA54" s="18"/>
      <c r="AB54" s="18"/>
      <c r="AC54" s="18"/>
      <c r="AD54" s="18"/>
      <c r="AE54" s="19"/>
      <c r="AF54" s="18"/>
      <c r="AG54" s="18"/>
      <c r="AH54" s="18"/>
      <c r="AI54" s="18"/>
    </row>
    <row r="55" spans="1:35" x14ac:dyDescent="0.25">
      <c r="A55" s="1">
        <f t="shared" si="0"/>
        <v>45</v>
      </c>
      <c r="B55" s="84"/>
      <c r="C55" s="21"/>
      <c r="D55" s="21"/>
      <c r="E55" s="21"/>
      <c r="F55" s="21"/>
      <c r="G55" s="21"/>
      <c r="H55" s="21"/>
      <c r="I55" s="21"/>
      <c r="J55" s="21"/>
      <c r="K55" s="21"/>
      <c r="L55" s="22"/>
      <c r="M55" s="22"/>
      <c r="N55" s="22"/>
      <c r="O55" s="22"/>
      <c r="P55" s="23"/>
      <c r="Q55" s="22"/>
      <c r="R55" s="22"/>
      <c r="S55" s="22"/>
      <c r="T55" s="22"/>
      <c r="U55" s="23"/>
      <c r="V55" s="22"/>
      <c r="W55" s="22"/>
      <c r="X55" s="22"/>
      <c r="Y55" s="22"/>
      <c r="Z55" s="23"/>
      <c r="AA55" s="22"/>
      <c r="AB55" s="22"/>
      <c r="AC55" s="22"/>
      <c r="AD55" s="22"/>
      <c r="AE55" s="23"/>
      <c r="AF55" s="22"/>
      <c r="AG55" s="22"/>
      <c r="AH55" s="22"/>
      <c r="AI55" s="22"/>
    </row>
    <row r="56" spans="1:35" x14ac:dyDescent="0.25">
      <c r="A56" s="1">
        <f t="shared" si="0"/>
        <v>46</v>
      </c>
      <c r="B56" s="83"/>
      <c r="C56" s="17"/>
      <c r="D56" s="17"/>
      <c r="E56" s="17"/>
      <c r="F56" s="17"/>
      <c r="G56" s="17"/>
      <c r="H56" s="17"/>
      <c r="I56" s="17"/>
      <c r="J56" s="17"/>
      <c r="K56" s="17"/>
      <c r="L56" s="18"/>
      <c r="M56" s="18"/>
      <c r="N56" s="18"/>
      <c r="O56" s="18"/>
      <c r="P56" s="19"/>
      <c r="Q56" s="18"/>
      <c r="R56" s="18"/>
      <c r="S56" s="18"/>
      <c r="T56" s="18"/>
      <c r="U56" s="19"/>
      <c r="V56" s="18"/>
      <c r="W56" s="18"/>
      <c r="X56" s="18"/>
      <c r="Y56" s="18"/>
      <c r="Z56" s="19"/>
      <c r="AA56" s="18"/>
      <c r="AB56" s="18"/>
      <c r="AC56" s="18"/>
      <c r="AD56" s="18"/>
      <c r="AE56" s="19"/>
      <c r="AF56" s="18"/>
      <c r="AG56" s="18"/>
      <c r="AH56" s="18"/>
      <c r="AI56" s="18"/>
    </row>
    <row r="57" spans="1:35" x14ac:dyDescent="0.25">
      <c r="A57" s="1">
        <f t="shared" si="0"/>
        <v>47</v>
      </c>
      <c r="B57" s="84"/>
      <c r="C57" s="21"/>
      <c r="D57" s="21"/>
      <c r="E57" s="21"/>
      <c r="F57" s="21"/>
      <c r="G57" s="21"/>
      <c r="H57" s="21"/>
      <c r="I57" s="21"/>
      <c r="J57" s="21"/>
      <c r="K57" s="21"/>
      <c r="L57" s="22"/>
      <c r="M57" s="22"/>
      <c r="N57" s="22"/>
      <c r="O57" s="22"/>
      <c r="P57" s="23"/>
      <c r="Q57" s="22"/>
      <c r="R57" s="22"/>
      <c r="S57" s="22"/>
      <c r="T57" s="22"/>
      <c r="U57" s="23"/>
      <c r="V57" s="22"/>
      <c r="W57" s="22"/>
      <c r="X57" s="22"/>
      <c r="Y57" s="22"/>
      <c r="Z57" s="23"/>
      <c r="AA57" s="22"/>
      <c r="AB57" s="22"/>
      <c r="AC57" s="22"/>
      <c r="AD57" s="22"/>
      <c r="AE57" s="23"/>
      <c r="AF57" s="22"/>
      <c r="AG57" s="22"/>
      <c r="AH57" s="22"/>
      <c r="AI57" s="22"/>
    </row>
    <row r="58" spans="1:35" x14ac:dyDescent="0.25">
      <c r="A58" s="1">
        <f t="shared" si="0"/>
        <v>48</v>
      </c>
      <c r="B58" s="83"/>
      <c r="C58" s="17"/>
      <c r="D58" s="17"/>
      <c r="E58" s="17"/>
      <c r="F58" s="17"/>
      <c r="G58" s="17"/>
      <c r="H58" s="17"/>
      <c r="I58" s="17"/>
      <c r="J58" s="17"/>
      <c r="K58" s="17"/>
      <c r="L58" s="18"/>
      <c r="M58" s="18"/>
      <c r="N58" s="18"/>
      <c r="O58" s="18"/>
      <c r="P58" s="19"/>
      <c r="Q58" s="18"/>
      <c r="R58" s="18"/>
      <c r="S58" s="18"/>
      <c r="T58" s="18"/>
      <c r="U58" s="19"/>
      <c r="V58" s="18"/>
      <c r="W58" s="18"/>
      <c r="X58" s="18"/>
      <c r="Y58" s="18"/>
      <c r="Z58" s="19"/>
      <c r="AA58" s="18"/>
      <c r="AB58" s="18"/>
      <c r="AC58" s="18"/>
      <c r="AD58" s="18"/>
      <c r="AE58" s="19"/>
      <c r="AF58" s="18"/>
      <c r="AG58" s="18"/>
      <c r="AH58" s="18"/>
      <c r="AI58" s="18"/>
    </row>
    <row r="59" spans="1:35" x14ac:dyDescent="0.25">
      <c r="A59" s="1">
        <f t="shared" si="0"/>
        <v>49</v>
      </c>
      <c r="B59" s="84"/>
      <c r="C59" s="21"/>
      <c r="D59" s="21"/>
      <c r="E59" s="21"/>
      <c r="F59" s="21"/>
      <c r="G59" s="21"/>
      <c r="H59" s="21"/>
      <c r="I59" s="21"/>
      <c r="J59" s="21"/>
      <c r="K59" s="21"/>
      <c r="L59" s="22"/>
      <c r="M59" s="22"/>
      <c r="N59" s="22"/>
      <c r="O59" s="22"/>
      <c r="P59" s="23"/>
      <c r="Q59" s="22"/>
      <c r="R59" s="22"/>
      <c r="S59" s="22"/>
      <c r="T59" s="22"/>
      <c r="U59" s="23"/>
      <c r="V59" s="22"/>
      <c r="W59" s="22"/>
      <c r="X59" s="22"/>
      <c r="Y59" s="22"/>
      <c r="Z59" s="23"/>
      <c r="AA59" s="22"/>
      <c r="AB59" s="22"/>
      <c r="AC59" s="22"/>
      <c r="AD59" s="22"/>
      <c r="AE59" s="23"/>
      <c r="AF59" s="22"/>
      <c r="AG59" s="22"/>
      <c r="AH59" s="22"/>
      <c r="AI59" s="22"/>
    </row>
    <row r="60" spans="1:35" x14ac:dyDescent="0.25">
      <c r="A60" s="1">
        <f t="shared" si="0"/>
        <v>50</v>
      </c>
      <c r="B60" s="83"/>
      <c r="C60" s="17"/>
      <c r="D60" s="17"/>
      <c r="E60" s="17"/>
      <c r="F60" s="17"/>
      <c r="G60" s="17"/>
      <c r="H60" s="17"/>
      <c r="I60" s="17"/>
      <c r="J60" s="17"/>
      <c r="K60" s="17"/>
      <c r="L60" s="18"/>
      <c r="M60" s="18"/>
      <c r="N60" s="18"/>
      <c r="O60" s="18"/>
      <c r="P60" s="19"/>
      <c r="Q60" s="18"/>
      <c r="R60" s="18"/>
      <c r="S60" s="18"/>
      <c r="T60" s="18"/>
      <c r="U60" s="19"/>
      <c r="V60" s="18"/>
      <c r="W60" s="18"/>
      <c r="X60" s="18"/>
      <c r="Y60" s="18"/>
      <c r="Z60" s="19"/>
      <c r="AA60" s="18"/>
      <c r="AB60" s="18"/>
      <c r="AC60" s="18"/>
      <c r="AD60" s="18"/>
      <c r="AE60" s="19"/>
      <c r="AF60" s="18"/>
      <c r="AG60" s="18"/>
      <c r="AH60" s="18"/>
      <c r="AI60" s="18"/>
    </row>
    <row r="61" spans="1:35" x14ac:dyDescent="0.25">
      <c r="A61" s="1">
        <f t="shared" si="0"/>
        <v>51</v>
      </c>
      <c r="B61" s="84"/>
      <c r="C61" s="21"/>
      <c r="D61" s="21"/>
      <c r="E61" s="21"/>
      <c r="F61" s="21"/>
      <c r="G61" s="21"/>
      <c r="H61" s="21"/>
      <c r="I61" s="21"/>
      <c r="J61" s="21"/>
      <c r="K61" s="21"/>
      <c r="L61" s="22"/>
      <c r="M61" s="22"/>
      <c r="N61" s="22"/>
      <c r="O61" s="22"/>
      <c r="P61" s="23"/>
      <c r="Q61" s="22"/>
      <c r="R61" s="22"/>
      <c r="S61" s="22"/>
      <c r="T61" s="22"/>
      <c r="U61" s="23"/>
      <c r="V61" s="22"/>
      <c r="W61" s="22"/>
      <c r="X61" s="22"/>
      <c r="Y61" s="22"/>
      <c r="Z61" s="23"/>
      <c r="AA61" s="22"/>
      <c r="AB61" s="22"/>
      <c r="AC61" s="22"/>
      <c r="AD61" s="22"/>
      <c r="AE61" s="23"/>
      <c r="AF61" s="22"/>
      <c r="AG61" s="22"/>
      <c r="AH61" s="22"/>
      <c r="AI61" s="22"/>
    </row>
    <row r="62" spans="1:35" x14ac:dyDescent="0.25">
      <c r="A62" s="1">
        <f t="shared" si="0"/>
        <v>52</v>
      </c>
      <c r="B62" s="83"/>
      <c r="C62" s="17"/>
      <c r="D62" s="17"/>
      <c r="E62" s="17"/>
      <c r="F62" s="17"/>
      <c r="G62" s="17"/>
      <c r="H62" s="17"/>
      <c r="I62" s="17"/>
      <c r="J62" s="17"/>
      <c r="K62" s="17"/>
      <c r="L62" s="18"/>
      <c r="M62" s="18"/>
      <c r="N62" s="18"/>
      <c r="O62" s="18"/>
      <c r="P62" s="19"/>
      <c r="Q62" s="18"/>
      <c r="R62" s="18"/>
      <c r="S62" s="18"/>
      <c r="T62" s="18"/>
      <c r="U62" s="19"/>
      <c r="V62" s="18"/>
      <c r="W62" s="18"/>
      <c r="X62" s="18"/>
      <c r="Y62" s="18"/>
      <c r="Z62" s="19"/>
      <c r="AA62" s="18"/>
      <c r="AB62" s="18"/>
      <c r="AC62" s="18"/>
      <c r="AD62" s="18"/>
      <c r="AE62" s="19"/>
      <c r="AF62" s="18"/>
      <c r="AG62" s="18"/>
      <c r="AH62" s="18"/>
      <c r="AI62" s="18"/>
    </row>
    <row r="63" spans="1:35" x14ac:dyDescent="0.25">
      <c r="A63" s="1">
        <f t="shared" si="0"/>
        <v>53</v>
      </c>
      <c r="B63" s="84"/>
      <c r="C63" s="21"/>
      <c r="D63" s="21"/>
      <c r="E63" s="21"/>
      <c r="F63" s="21"/>
      <c r="G63" s="21"/>
      <c r="H63" s="21"/>
      <c r="I63" s="21"/>
      <c r="J63" s="21"/>
      <c r="K63" s="21"/>
      <c r="L63" s="22"/>
      <c r="M63" s="22"/>
      <c r="N63" s="22"/>
      <c r="O63" s="22"/>
      <c r="P63" s="23"/>
      <c r="Q63" s="22"/>
      <c r="R63" s="22"/>
      <c r="S63" s="22"/>
      <c r="T63" s="22"/>
      <c r="U63" s="23"/>
      <c r="V63" s="22"/>
      <c r="W63" s="22"/>
      <c r="X63" s="22"/>
      <c r="Y63" s="22"/>
      <c r="Z63" s="23"/>
      <c r="AA63" s="22"/>
      <c r="AB63" s="22"/>
      <c r="AC63" s="22"/>
      <c r="AD63" s="22"/>
      <c r="AE63" s="23"/>
      <c r="AF63" s="22"/>
      <c r="AG63" s="22"/>
      <c r="AH63" s="22"/>
      <c r="AI63" s="22"/>
    </row>
    <row r="64" spans="1:35" x14ac:dyDescent="0.25">
      <c r="A64" s="1">
        <f t="shared" si="0"/>
        <v>54</v>
      </c>
      <c r="B64" s="83"/>
      <c r="C64" s="17"/>
      <c r="D64" s="17"/>
      <c r="E64" s="17"/>
      <c r="F64" s="17"/>
      <c r="G64" s="17"/>
      <c r="H64" s="17"/>
      <c r="I64" s="17"/>
      <c r="J64" s="17"/>
      <c r="K64" s="17"/>
      <c r="L64" s="18"/>
      <c r="M64" s="18"/>
      <c r="N64" s="18"/>
      <c r="O64" s="18"/>
      <c r="P64" s="19"/>
      <c r="Q64" s="18"/>
      <c r="R64" s="18"/>
      <c r="S64" s="18"/>
      <c r="T64" s="18"/>
      <c r="U64" s="19"/>
      <c r="V64" s="18"/>
      <c r="W64" s="18"/>
      <c r="X64" s="18"/>
      <c r="Y64" s="18"/>
      <c r="Z64" s="19"/>
      <c r="AA64" s="18"/>
      <c r="AB64" s="18"/>
      <c r="AC64" s="18"/>
      <c r="AD64" s="18"/>
      <c r="AE64" s="19"/>
      <c r="AF64" s="18"/>
      <c r="AG64" s="18"/>
      <c r="AH64" s="18"/>
      <c r="AI64" s="18"/>
    </row>
    <row r="65" spans="1:35" x14ac:dyDescent="0.25">
      <c r="A65" s="1">
        <f t="shared" si="0"/>
        <v>55</v>
      </c>
      <c r="B65" s="84"/>
      <c r="C65" s="21"/>
      <c r="D65" s="21"/>
      <c r="E65" s="21"/>
      <c r="F65" s="21"/>
      <c r="G65" s="21"/>
      <c r="H65" s="21"/>
      <c r="I65" s="21"/>
      <c r="J65" s="21"/>
      <c r="K65" s="21"/>
      <c r="L65" s="22"/>
      <c r="M65" s="22"/>
      <c r="N65" s="22"/>
      <c r="O65" s="22"/>
      <c r="P65" s="23"/>
      <c r="Q65" s="22"/>
      <c r="R65" s="22"/>
      <c r="S65" s="22"/>
      <c r="T65" s="22"/>
      <c r="U65" s="23"/>
      <c r="V65" s="22"/>
      <c r="W65" s="22"/>
      <c r="X65" s="22"/>
      <c r="Y65" s="22"/>
      <c r="Z65" s="23"/>
      <c r="AA65" s="22"/>
      <c r="AB65" s="22"/>
      <c r="AC65" s="22"/>
      <c r="AD65" s="22"/>
      <c r="AE65" s="23"/>
      <c r="AF65" s="22"/>
      <c r="AG65" s="22"/>
      <c r="AH65" s="22"/>
      <c r="AI65" s="22"/>
    </row>
    <row r="66" spans="1:35" x14ac:dyDescent="0.25">
      <c r="A66" s="1">
        <f t="shared" si="0"/>
        <v>56</v>
      </c>
      <c r="B66" s="83"/>
      <c r="C66" s="17"/>
      <c r="D66" s="17"/>
      <c r="E66" s="17"/>
      <c r="F66" s="17"/>
      <c r="G66" s="17"/>
      <c r="H66" s="17"/>
      <c r="I66" s="17"/>
      <c r="J66" s="17"/>
      <c r="K66" s="17"/>
      <c r="L66" s="18"/>
      <c r="M66" s="18"/>
      <c r="N66" s="18"/>
      <c r="O66" s="18"/>
      <c r="P66" s="19"/>
      <c r="Q66" s="18"/>
      <c r="R66" s="18"/>
      <c r="S66" s="18"/>
      <c r="T66" s="18"/>
      <c r="U66" s="19"/>
      <c r="V66" s="18"/>
      <c r="W66" s="18"/>
      <c r="X66" s="18"/>
      <c r="Y66" s="18"/>
      <c r="Z66" s="19"/>
      <c r="AA66" s="18"/>
      <c r="AB66" s="18"/>
      <c r="AC66" s="18"/>
      <c r="AD66" s="18"/>
      <c r="AE66" s="19"/>
      <c r="AF66" s="18"/>
      <c r="AG66" s="18"/>
      <c r="AH66" s="18"/>
      <c r="AI66" s="18"/>
    </row>
    <row r="67" spans="1:35" x14ac:dyDescent="0.25">
      <c r="A67" s="1">
        <f t="shared" si="0"/>
        <v>57</v>
      </c>
      <c r="B67" s="84"/>
      <c r="C67" s="21"/>
      <c r="D67" s="21"/>
      <c r="E67" s="21"/>
      <c r="F67" s="21"/>
      <c r="G67" s="21"/>
      <c r="H67" s="21"/>
      <c r="I67" s="21"/>
      <c r="J67" s="21"/>
      <c r="K67" s="21"/>
      <c r="L67" s="22"/>
      <c r="M67" s="22"/>
      <c r="N67" s="22"/>
      <c r="O67" s="22"/>
      <c r="P67" s="23"/>
      <c r="Q67" s="22"/>
      <c r="R67" s="22"/>
      <c r="S67" s="22"/>
      <c r="T67" s="22"/>
      <c r="U67" s="23"/>
      <c r="V67" s="22"/>
      <c r="W67" s="22"/>
      <c r="X67" s="22"/>
      <c r="Y67" s="22"/>
      <c r="Z67" s="23"/>
      <c r="AA67" s="22"/>
      <c r="AB67" s="22"/>
      <c r="AC67" s="22"/>
      <c r="AD67" s="22"/>
      <c r="AE67" s="23"/>
      <c r="AF67" s="22"/>
      <c r="AG67" s="22"/>
      <c r="AH67" s="22"/>
      <c r="AI67" s="22"/>
    </row>
    <row r="68" spans="1:35" x14ac:dyDescent="0.25">
      <c r="A68" s="1">
        <f t="shared" si="0"/>
        <v>58</v>
      </c>
      <c r="B68" s="83"/>
      <c r="C68" s="17"/>
      <c r="D68" s="17"/>
      <c r="E68" s="17"/>
      <c r="F68" s="17"/>
      <c r="G68" s="17"/>
      <c r="H68" s="17"/>
      <c r="I68" s="17"/>
      <c r="J68" s="17"/>
      <c r="K68" s="17"/>
      <c r="L68" s="18"/>
      <c r="M68" s="18"/>
      <c r="N68" s="18"/>
      <c r="O68" s="18"/>
      <c r="P68" s="19"/>
      <c r="Q68" s="18"/>
      <c r="R68" s="18"/>
      <c r="S68" s="18"/>
      <c r="T68" s="18"/>
      <c r="U68" s="19"/>
      <c r="V68" s="18"/>
      <c r="W68" s="18"/>
      <c r="X68" s="18"/>
      <c r="Y68" s="18"/>
      <c r="Z68" s="19"/>
      <c r="AA68" s="18"/>
      <c r="AB68" s="18"/>
      <c r="AC68" s="18"/>
      <c r="AD68" s="18"/>
      <c r="AE68" s="19"/>
      <c r="AF68" s="18"/>
      <c r="AG68" s="18"/>
      <c r="AH68" s="18"/>
      <c r="AI68" s="18"/>
    </row>
    <row r="69" spans="1:35" x14ac:dyDescent="0.25">
      <c r="A69" s="1">
        <f t="shared" si="0"/>
        <v>59</v>
      </c>
      <c r="B69" s="84"/>
      <c r="C69" s="21"/>
      <c r="D69" s="21"/>
      <c r="E69" s="21"/>
      <c r="F69" s="21"/>
      <c r="G69" s="21"/>
      <c r="H69" s="21"/>
      <c r="I69" s="21"/>
      <c r="J69" s="21"/>
      <c r="K69" s="21"/>
      <c r="L69" s="22"/>
      <c r="M69" s="22"/>
      <c r="N69" s="22"/>
      <c r="O69" s="22"/>
      <c r="P69" s="23"/>
      <c r="Q69" s="22"/>
      <c r="R69" s="22"/>
      <c r="S69" s="22"/>
      <c r="T69" s="22"/>
      <c r="U69" s="23"/>
      <c r="V69" s="22"/>
      <c r="W69" s="22"/>
      <c r="X69" s="22"/>
      <c r="Y69" s="22"/>
      <c r="Z69" s="23"/>
      <c r="AA69" s="22"/>
      <c r="AB69" s="22"/>
      <c r="AC69" s="22"/>
      <c r="AD69" s="22"/>
      <c r="AE69" s="23"/>
      <c r="AF69" s="22"/>
      <c r="AG69" s="22"/>
      <c r="AH69" s="22"/>
      <c r="AI69" s="22"/>
    </row>
    <row r="70" spans="1:35" x14ac:dyDescent="0.25">
      <c r="A70" s="1">
        <f t="shared" si="0"/>
        <v>60</v>
      </c>
      <c r="B70" s="83"/>
      <c r="C70" s="17"/>
      <c r="D70" s="17"/>
      <c r="E70" s="17"/>
      <c r="F70" s="17"/>
      <c r="G70" s="17"/>
      <c r="H70" s="17"/>
      <c r="I70" s="17"/>
      <c r="J70" s="17"/>
      <c r="K70" s="17"/>
      <c r="L70" s="18"/>
      <c r="M70" s="18"/>
      <c r="N70" s="18"/>
      <c r="O70" s="18"/>
      <c r="P70" s="19"/>
      <c r="Q70" s="18"/>
      <c r="R70" s="18"/>
      <c r="S70" s="18"/>
      <c r="T70" s="18"/>
      <c r="U70" s="19"/>
      <c r="V70" s="18"/>
      <c r="W70" s="18"/>
      <c r="X70" s="18"/>
      <c r="Y70" s="18"/>
      <c r="Z70" s="19"/>
      <c r="AA70" s="18"/>
      <c r="AB70" s="18"/>
      <c r="AC70" s="18"/>
      <c r="AD70" s="18"/>
      <c r="AE70" s="19"/>
      <c r="AF70" s="18"/>
      <c r="AG70" s="18"/>
      <c r="AH70" s="18"/>
      <c r="AI70" s="18"/>
    </row>
    <row r="71" spans="1:35" x14ac:dyDescent="0.25">
      <c r="A71" s="1">
        <f t="shared" si="0"/>
        <v>61</v>
      </c>
      <c r="B71" s="84"/>
      <c r="C71" s="21"/>
      <c r="D71" s="21"/>
      <c r="E71" s="21"/>
      <c r="F71" s="21"/>
      <c r="G71" s="21"/>
      <c r="H71" s="21"/>
      <c r="I71" s="21"/>
      <c r="J71" s="21"/>
      <c r="K71" s="21"/>
      <c r="L71" s="22"/>
      <c r="M71" s="22"/>
      <c r="N71" s="22"/>
      <c r="O71" s="22"/>
      <c r="P71" s="23"/>
      <c r="Q71" s="22"/>
      <c r="R71" s="22"/>
      <c r="S71" s="22"/>
      <c r="T71" s="22"/>
      <c r="U71" s="23"/>
      <c r="V71" s="22"/>
      <c r="W71" s="22"/>
      <c r="X71" s="22"/>
      <c r="Y71" s="22"/>
      <c r="Z71" s="23"/>
      <c r="AA71" s="22"/>
      <c r="AB71" s="22"/>
      <c r="AC71" s="22"/>
      <c r="AD71" s="22"/>
      <c r="AE71" s="23"/>
      <c r="AF71" s="22"/>
      <c r="AG71" s="22"/>
      <c r="AH71" s="22"/>
      <c r="AI71" s="22"/>
    </row>
    <row r="72" spans="1:35" x14ac:dyDescent="0.25">
      <c r="A72" s="1">
        <f t="shared" si="0"/>
        <v>62</v>
      </c>
      <c r="B72" s="83"/>
      <c r="C72" s="17"/>
      <c r="D72" s="17"/>
      <c r="E72" s="17"/>
      <c r="F72" s="17"/>
      <c r="G72" s="17"/>
      <c r="H72" s="17"/>
      <c r="I72" s="17"/>
      <c r="J72" s="17"/>
      <c r="K72" s="17"/>
      <c r="L72" s="18"/>
      <c r="M72" s="18"/>
      <c r="N72" s="18"/>
      <c r="O72" s="18"/>
      <c r="P72" s="19"/>
      <c r="Q72" s="18"/>
      <c r="R72" s="18"/>
      <c r="S72" s="18"/>
      <c r="T72" s="18"/>
      <c r="U72" s="19"/>
      <c r="V72" s="18"/>
      <c r="W72" s="18"/>
      <c r="X72" s="18"/>
      <c r="Y72" s="18"/>
      <c r="Z72" s="19"/>
      <c r="AA72" s="18"/>
      <c r="AB72" s="18"/>
      <c r="AC72" s="18"/>
      <c r="AD72" s="18"/>
      <c r="AE72" s="19"/>
      <c r="AF72" s="18"/>
      <c r="AG72" s="18"/>
      <c r="AH72" s="18"/>
      <c r="AI72" s="18"/>
    </row>
    <row r="73" spans="1:35" x14ac:dyDescent="0.25">
      <c r="A73" s="1">
        <f t="shared" si="0"/>
        <v>63</v>
      </c>
      <c r="B73" s="84"/>
      <c r="C73" s="21"/>
      <c r="D73" s="21"/>
      <c r="E73" s="21"/>
      <c r="F73" s="21"/>
      <c r="G73" s="21"/>
      <c r="H73" s="21"/>
      <c r="I73" s="21"/>
      <c r="J73" s="21"/>
      <c r="K73" s="21"/>
      <c r="L73" s="22"/>
      <c r="M73" s="22"/>
      <c r="N73" s="22"/>
      <c r="O73" s="22"/>
      <c r="P73" s="23"/>
      <c r="Q73" s="22"/>
      <c r="R73" s="22"/>
      <c r="S73" s="22"/>
      <c r="T73" s="22"/>
      <c r="U73" s="23"/>
      <c r="V73" s="22"/>
      <c r="W73" s="22"/>
      <c r="X73" s="22"/>
      <c r="Y73" s="22"/>
      <c r="Z73" s="23"/>
      <c r="AA73" s="22"/>
      <c r="AB73" s="22"/>
      <c r="AC73" s="22"/>
      <c r="AD73" s="22"/>
      <c r="AE73" s="23"/>
      <c r="AF73" s="22"/>
      <c r="AG73" s="22"/>
      <c r="AH73" s="22"/>
      <c r="AI73" s="22"/>
    </row>
    <row r="74" spans="1:35" x14ac:dyDescent="0.25">
      <c r="A74" s="1">
        <f t="shared" si="0"/>
        <v>64</v>
      </c>
      <c r="B74" s="83"/>
      <c r="C74" s="17"/>
      <c r="D74" s="17"/>
      <c r="E74" s="17"/>
      <c r="F74" s="17"/>
      <c r="G74" s="17"/>
      <c r="H74" s="17"/>
      <c r="I74" s="17"/>
      <c r="J74" s="17"/>
      <c r="K74" s="17"/>
      <c r="L74" s="18"/>
      <c r="M74" s="18"/>
      <c r="N74" s="18"/>
      <c r="O74" s="18"/>
      <c r="P74" s="19"/>
      <c r="Q74" s="18"/>
      <c r="R74" s="18"/>
      <c r="S74" s="18"/>
      <c r="T74" s="18"/>
      <c r="U74" s="19"/>
      <c r="V74" s="18"/>
      <c r="W74" s="18"/>
      <c r="X74" s="18"/>
      <c r="Y74" s="18"/>
      <c r="Z74" s="19"/>
      <c r="AA74" s="18"/>
      <c r="AB74" s="18"/>
      <c r="AC74" s="18"/>
      <c r="AD74" s="18"/>
      <c r="AE74" s="19"/>
      <c r="AF74" s="18"/>
      <c r="AG74" s="18"/>
      <c r="AH74" s="18"/>
      <c r="AI74" s="18"/>
    </row>
    <row r="75" spans="1:35" x14ac:dyDescent="0.25">
      <c r="A75" s="1">
        <f t="shared" si="0"/>
        <v>65</v>
      </c>
      <c r="B75" s="84"/>
      <c r="C75" s="21"/>
      <c r="D75" s="21"/>
      <c r="E75" s="21"/>
      <c r="F75" s="21"/>
      <c r="G75" s="21"/>
      <c r="H75" s="21"/>
      <c r="I75" s="21"/>
      <c r="J75" s="21"/>
      <c r="K75" s="21"/>
      <c r="L75" s="22"/>
      <c r="M75" s="22"/>
      <c r="N75" s="22"/>
      <c r="O75" s="22"/>
      <c r="P75" s="23"/>
      <c r="Q75" s="22"/>
      <c r="R75" s="22"/>
      <c r="S75" s="22"/>
      <c r="T75" s="22"/>
      <c r="U75" s="23"/>
      <c r="V75" s="22"/>
      <c r="W75" s="22"/>
      <c r="X75" s="22"/>
      <c r="Y75" s="22"/>
      <c r="Z75" s="23"/>
      <c r="AA75" s="22"/>
      <c r="AB75" s="22"/>
      <c r="AC75" s="22"/>
      <c r="AD75" s="22"/>
      <c r="AE75" s="23"/>
      <c r="AF75" s="22"/>
      <c r="AG75" s="22"/>
      <c r="AH75" s="22"/>
      <c r="AI75" s="22"/>
    </row>
    <row r="76" spans="1:35" x14ac:dyDescent="0.25">
      <c r="A76" s="1">
        <f t="shared" si="0"/>
        <v>66</v>
      </c>
      <c r="B76" s="83"/>
      <c r="C76" s="17"/>
      <c r="D76" s="17"/>
      <c r="E76" s="17"/>
      <c r="F76" s="17"/>
      <c r="G76" s="17"/>
      <c r="H76" s="17"/>
      <c r="I76" s="17"/>
      <c r="J76" s="17"/>
      <c r="K76" s="17"/>
      <c r="L76" s="18"/>
      <c r="M76" s="18"/>
      <c r="N76" s="18"/>
      <c r="O76" s="18"/>
      <c r="P76" s="19"/>
      <c r="Q76" s="18"/>
      <c r="R76" s="18"/>
      <c r="S76" s="18"/>
      <c r="T76" s="18"/>
      <c r="U76" s="19"/>
      <c r="V76" s="18"/>
      <c r="W76" s="18"/>
      <c r="X76" s="18"/>
      <c r="Y76" s="18"/>
      <c r="Z76" s="19"/>
      <c r="AA76" s="18"/>
      <c r="AB76" s="18"/>
      <c r="AC76" s="18"/>
      <c r="AD76" s="18"/>
      <c r="AE76" s="19"/>
      <c r="AF76" s="18"/>
      <c r="AG76" s="18"/>
      <c r="AH76" s="18"/>
      <c r="AI76" s="18"/>
    </row>
    <row r="77" spans="1:35" x14ac:dyDescent="0.25">
      <c r="A77" s="1">
        <f t="shared" si="0"/>
        <v>67</v>
      </c>
      <c r="B77" s="84"/>
      <c r="C77" s="21"/>
      <c r="D77" s="21"/>
      <c r="E77" s="21"/>
      <c r="F77" s="21"/>
      <c r="G77" s="21"/>
      <c r="H77" s="21"/>
      <c r="I77" s="21"/>
      <c r="J77" s="21"/>
      <c r="K77" s="21"/>
      <c r="L77" s="22"/>
      <c r="M77" s="22"/>
      <c r="N77" s="22"/>
      <c r="O77" s="22"/>
      <c r="P77" s="23"/>
      <c r="Q77" s="22"/>
      <c r="R77" s="22"/>
      <c r="S77" s="22"/>
      <c r="T77" s="22"/>
      <c r="U77" s="23"/>
      <c r="V77" s="22"/>
      <c r="W77" s="22"/>
      <c r="X77" s="22"/>
      <c r="Y77" s="22"/>
      <c r="Z77" s="23"/>
      <c r="AA77" s="22"/>
      <c r="AB77" s="22"/>
      <c r="AC77" s="22"/>
      <c r="AD77" s="22"/>
      <c r="AE77" s="23"/>
      <c r="AF77" s="22"/>
      <c r="AG77" s="22"/>
      <c r="AH77" s="22"/>
      <c r="AI77" s="22"/>
    </row>
    <row r="78" spans="1:35" x14ac:dyDescent="0.25">
      <c r="A78" s="1">
        <f t="shared" si="0"/>
        <v>68</v>
      </c>
      <c r="B78" s="83"/>
      <c r="C78" s="17"/>
      <c r="D78" s="17"/>
      <c r="E78" s="17"/>
      <c r="F78" s="17"/>
      <c r="G78" s="17"/>
      <c r="H78" s="17"/>
      <c r="I78" s="17"/>
      <c r="J78" s="17"/>
      <c r="K78" s="17"/>
      <c r="L78" s="18"/>
      <c r="M78" s="18"/>
      <c r="N78" s="18"/>
      <c r="O78" s="18"/>
      <c r="P78" s="19"/>
      <c r="Q78" s="18"/>
      <c r="R78" s="18"/>
      <c r="S78" s="18"/>
      <c r="T78" s="18"/>
      <c r="U78" s="19"/>
      <c r="V78" s="18"/>
      <c r="W78" s="18"/>
      <c r="X78" s="18"/>
      <c r="Y78" s="18"/>
      <c r="Z78" s="19"/>
      <c r="AA78" s="18"/>
      <c r="AB78" s="18"/>
      <c r="AC78" s="18"/>
      <c r="AD78" s="18"/>
      <c r="AE78" s="19"/>
      <c r="AF78" s="18"/>
      <c r="AG78" s="18"/>
      <c r="AH78" s="18"/>
      <c r="AI78" s="18"/>
    </row>
    <row r="79" spans="1:35" x14ac:dyDescent="0.25">
      <c r="A79" s="1">
        <f t="shared" si="0"/>
        <v>69</v>
      </c>
      <c r="B79" s="84"/>
      <c r="C79" s="21"/>
      <c r="D79" s="21"/>
      <c r="E79" s="21"/>
      <c r="F79" s="21"/>
      <c r="G79" s="21"/>
      <c r="H79" s="21"/>
      <c r="I79" s="21"/>
      <c r="J79" s="21"/>
      <c r="K79" s="21"/>
      <c r="L79" s="22"/>
      <c r="M79" s="22"/>
      <c r="N79" s="22"/>
      <c r="O79" s="22"/>
      <c r="P79" s="23"/>
      <c r="Q79" s="22"/>
      <c r="R79" s="22"/>
      <c r="S79" s="22"/>
      <c r="T79" s="22"/>
      <c r="U79" s="23"/>
      <c r="V79" s="22"/>
      <c r="W79" s="22"/>
      <c r="X79" s="22"/>
      <c r="Y79" s="22"/>
      <c r="Z79" s="23"/>
      <c r="AA79" s="22"/>
      <c r="AB79" s="22"/>
      <c r="AC79" s="22"/>
      <c r="AD79" s="22"/>
      <c r="AE79" s="23"/>
      <c r="AF79" s="22"/>
      <c r="AG79" s="22"/>
      <c r="AH79" s="22"/>
      <c r="AI79" s="22"/>
    </row>
    <row r="80" spans="1:35" x14ac:dyDescent="0.25">
      <c r="A80" s="1">
        <f t="shared" si="0"/>
        <v>70</v>
      </c>
      <c r="B80" s="83"/>
      <c r="C80" s="17"/>
      <c r="D80" s="17"/>
      <c r="E80" s="17"/>
      <c r="F80" s="17"/>
      <c r="G80" s="17"/>
      <c r="H80" s="17"/>
      <c r="I80" s="17"/>
      <c r="J80" s="17"/>
      <c r="K80" s="17"/>
      <c r="L80" s="18"/>
      <c r="M80" s="18"/>
      <c r="N80" s="18"/>
      <c r="O80" s="18"/>
      <c r="P80" s="19"/>
      <c r="Q80" s="18"/>
      <c r="R80" s="18"/>
      <c r="S80" s="18"/>
      <c r="T80" s="18"/>
      <c r="U80" s="19"/>
      <c r="V80" s="18"/>
      <c r="W80" s="18"/>
      <c r="X80" s="18"/>
      <c r="Y80" s="18"/>
      <c r="Z80" s="19"/>
      <c r="AA80" s="18"/>
      <c r="AB80" s="18"/>
      <c r="AC80" s="18"/>
      <c r="AD80" s="18"/>
      <c r="AE80" s="19"/>
      <c r="AF80" s="18"/>
      <c r="AG80" s="18"/>
      <c r="AH80" s="18"/>
      <c r="AI80" s="18"/>
    </row>
    <row r="81" spans="1:35" x14ac:dyDescent="0.25">
      <c r="A81" s="1">
        <f t="shared" si="0"/>
        <v>71</v>
      </c>
      <c r="B81" s="84"/>
      <c r="C81" s="21"/>
      <c r="D81" s="21"/>
      <c r="E81" s="21"/>
      <c r="F81" s="21"/>
      <c r="G81" s="21"/>
      <c r="H81" s="21"/>
      <c r="I81" s="21"/>
      <c r="J81" s="21"/>
      <c r="K81" s="21"/>
      <c r="L81" s="22"/>
      <c r="M81" s="22"/>
      <c r="N81" s="22"/>
      <c r="O81" s="22"/>
      <c r="P81" s="23"/>
      <c r="Q81" s="22"/>
      <c r="R81" s="22"/>
      <c r="S81" s="22"/>
      <c r="T81" s="22"/>
      <c r="U81" s="23"/>
      <c r="V81" s="22"/>
      <c r="W81" s="22"/>
      <c r="X81" s="22"/>
      <c r="Y81" s="22"/>
      <c r="Z81" s="23"/>
      <c r="AA81" s="22"/>
      <c r="AB81" s="22"/>
      <c r="AC81" s="22"/>
      <c r="AD81" s="22"/>
      <c r="AE81" s="23"/>
      <c r="AF81" s="22"/>
      <c r="AG81" s="22"/>
      <c r="AH81" s="22"/>
      <c r="AI81" s="22"/>
    </row>
    <row r="82" spans="1:35" x14ac:dyDescent="0.25">
      <c r="A82" s="1">
        <f t="shared" si="0"/>
        <v>72</v>
      </c>
      <c r="B82" s="83"/>
      <c r="C82" s="17"/>
      <c r="D82" s="17"/>
      <c r="E82" s="17"/>
      <c r="F82" s="17"/>
      <c r="G82" s="17"/>
      <c r="H82" s="17"/>
      <c r="I82" s="17"/>
      <c r="J82" s="17"/>
      <c r="K82" s="17"/>
      <c r="L82" s="18"/>
      <c r="M82" s="18"/>
      <c r="N82" s="18"/>
      <c r="O82" s="18"/>
      <c r="P82" s="19"/>
      <c r="Q82" s="18"/>
      <c r="R82" s="18"/>
      <c r="S82" s="18"/>
      <c r="T82" s="18"/>
      <c r="U82" s="19"/>
      <c r="V82" s="18"/>
      <c r="W82" s="18"/>
      <c r="X82" s="18"/>
      <c r="Y82" s="18"/>
      <c r="Z82" s="19"/>
      <c r="AA82" s="18"/>
      <c r="AB82" s="18"/>
      <c r="AC82" s="18"/>
      <c r="AD82" s="18"/>
      <c r="AE82" s="19"/>
      <c r="AF82" s="18"/>
      <c r="AG82" s="18"/>
      <c r="AH82" s="18"/>
      <c r="AI82" s="18"/>
    </row>
    <row r="83" spans="1:35" x14ac:dyDescent="0.25">
      <c r="A83" s="1">
        <f t="shared" si="0"/>
        <v>73</v>
      </c>
      <c r="B83" s="84"/>
      <c r="C83" s="21"/>
      <c r="D83" s="21"/>
      <c r="E83" s="21"/>
      <c r="F83" s="21"/>
      <c r="G83" s="21"/>
      <c r="H83" s="21"/>
      <c r="I83" s="21"/>
      <c r="J83" s="21"/>
      <c r="K83" s="21"/>
      <c r="L83" s="22"/>
      <c r="M83" s="22"/>
      <c r="N83" s="22"/>
      <c r="O83" s="22"/>
      <c r="P83" s="23"/>
      <c r="Q83" s="22"/>
      <c r="R83" s="22"/>
      <c r="S83" s="22"/>
      <c r="T83" s="22"/>
      <c r="U83" s="23"/>
      <c r="V83" s="22"/>
      <c r="W83" s="22"/>
      <c r="X83" s="22"/>
      <c r="Y83" s="22"/>
      <c r="Z83" s="23"/>
      <c r="AA83" s="22"/>
      <c r="AB83" s="22"/>
      <c r="AC83" s="22"/>
      <c r="AD83" s="22"/>
      <c r="AE83" s="23"/>
      <c r="AF83" s="22"/>
      <c r="AG83" s="22"/>
      <c r="AH83" s="22"/>
      <c r="AI83" s="22"/>
    </row>
    <row r="84" spans="1:35" x14ac:dyDescent="0.25">
      <c r="A84" s="1">
        <f t="shared" si="0"/>
        <v>74</v>
      </c>
      <c r="B84" s="83"/>
      <c r="C84" s="17"/>
      <c r="D84" s="17"/>
      <c r="E84" s="17"/>
      <c r="F84" s="17"/>
      <c r="G84" s="17"/>
      <c r="H84" s="17"/>
      <c r="I84" s="17"/>
      <c r="J84" s="17"/>
      <c r="K84" s="17"/>
      <c r="L84" s="18"/>
      <c r="M84" s="18"/>
      <c r="N84" s="18"/>
      <c r="O84" s="18"/>
      <c r="P84" s="19"/>
      <c r="Q84" s="18"/>
      <c r="R84" s="18"/>
      <c r="S84" s="18"/>
      <c r="T84" s="18"/>
      <c r="U84" s="19"/>
      <c r="V84" s="18"/>
      <c r="W84" s="18"/>
      <c r="X84" s="18"/>
      <c r="Y84" s="18"/>
      <c r="Z84" s="19"/>
      <c r="AA84" s="18"/>
      <c r="AB84" s="18"/>
      <c r="AC84" s="18"/>
      <c r="AD84" s="18"/>
      <c r="AE84" s="19"/>
      <c r="AF84" s="18"/>
      <c r="AG84" s="18"/>
      <c r="AH84" s="18"/>
      <c r="AI84" s="18"/>
    </row>
    <row r="85" spans="1:35" x14ac:dyDescent="0.25">
      <c r="A85" s="1">
        <f t="shared" si="0"/>
        <v>75</v>
      </c>
      <c r="B85" s="84"/>
      <c r="C85" s="21"/>
      <c r="D85" s="21"/>
      <c r="E85" s="21"/>
      <c r="F85" s="21"/>
      <c r="G85" s="21"/>
      <c r="H85" s="21"/>
      <c r="I85" s="21"/>
      <c r="J85" s="21"/>
      <c r="K85" s="21"/>
      <c r="L85" s="22"/>
      <c r="M85" s="22"/>
      <c r="N85" s="22"/>
      <c r="O85" s="22"/>
      <c r="P85" s="23"/>
      <c r="Q85" s="22"/>
      <c r="R85" s="22"/>
      <c r="S85" s="22"/>
      <c r="T85" s="22"/>
      <c r="U85" s="23"/>
      <c r="V85" s="22"/>
      <c r="W85" s="22"/>
      <c r="X85" s="22"/>
      <c r="Y85" s="22"/>
      <c r="Z85" s="23"/>
      <c r="AA85" s="22"/>
      <c r="AB85" s="22"/>
      <c r="AC85" s="22"/>
      <c r="AD85" s="22"/>
      <c r="AE85" s="23"/>
      <c r="AF85" s="22"/>
      <c r="AG85" s="22"/>
      <c r="AH85" s="22"/>
      <c r="AI85" s="22"/>
    </row>
    <row r="86" spans="1:35" x14ac:dyDescent="0.25">
      <c r="A86" s="1">
        <f t="shared" si="0"/>
        <v>76</v>
      </c>
      <c r="B86" s="83"/>
      <c r="C86" s="17"/>
      <c r="D86" s="17"/>
      <c r="E86" s="17"/>
      <c r="F86" s="17"/>
      <c r="G86" s="17"/>
      <c r="H86" s="17"/>
      <c r="I86" s="17"/>
      <c r="J86" s="17"/>
      <c r="K86" s="17"/>
      <c r="L86" s="18"/>
      <c r="M86" s="18"/>
      <c r="N86" s="18"/>
      <c r="O86" s="18"/>
      <c r="P86" s="19"/>
      <c r="Q86" s="18"/>
      <c r="R86" s="18"/>
      <c r="S86" s="18"/>
      <c r="T86" s="18"/>
      <c r="U86" s="19"/>
      <c r="V86" s="18"/>
      <c r="W86" s="18"/>
      <c r="X86" s="18"/>
      <c r="Y86" s="18"/>
      <c r="Z86" s="19"/>
      <c r="AA86" s="18"/>
      <c r="AB86" s="18"/>
      <c r="AC86" s="18"/>
      <c r="AD86" s="18"/>
      <c r="AE86" s="19"/>
      <c r="AF86" s="18"/>
      <c r="AG86" s="18"/>
      <c r="AH86" s="18"/>
      <c r="AI86" s="18"/>
    </row>
    <row r="87" spans="1:35" x14ac:dyDescent="0.25">
      <c r="A87" s="1">
        <f t="shared" si="0"/>
        <v>77</v>
      </c>
      <c r="B87" s="84"/>
      <c r="C87" s="21"/>
      <c r="D87" s="21"/>
      <c r="E87" s="21"/>
      <c r="F87" s="21"/>
      <c r="G87" s="21"/>
      <c r="H87" s="21"/>
      <c r="I87" s="21"/>
      <c r="J87" s="21"/>
      <c r="K87" s="21"/>
      <c r="L87" s="22"/>
      <c r="M87" s="22"/>
      <c r="N87" s="22"/>
      <c r="O87" s="22"/>
      <c r="P87" s="23"/>
      <c r="Q87" s="22"/>
      <c r="R87" s="22"/>
      <c r="S87" s="22"/>
      <c r="T87" s="22"/>
      <c r="U87" s="23"/>
      <c r="V87" s="22"/>
      <c r="W87" s="22"/>
      <c r="X87" s="22"/>
      <c r="Y87" s="22"/>
      <c r="Z87" s="23"/>
      <c r="AA87" s="22"/>
      <c r="AB87" s="22"/>
      <c r="AC87" s="22"/>
      <c r="AD87" s="22"/>
      <c r="AE87" s="23"/>
      <c r="AF87" s="22"/>
      <c r="AG87" s="22"/>
      <c r="AH87" s="22"/>
      <c r="AI87" s="22"/>
    </row>
    <row r="88" spans="1:35" x14ac:dyDescent="0.25">
      <c r="A88" s="1">
        <f t="shared" si="0"/>
        <v>78</v>
      </c>
      <c r="B88" s="83"/>
      <c r="C88" s="17"/>
      <c r="D88" s="17"/>
      <c r="E88" s="17"/>
      <c r="F88" s="17"/>
      <c r="G88" s="17"/>
      <c r="H88" s="17"/>
      <c r="I88" s="17"/>
      <c r="J88" s="17"/>
      <c r="K88" s="17"/>
      <c r="L88" s="18"/>
      <c r="M88" s="18"/>
      <c r="N88" s="18"/>
      <c r="O88" s="18"/>
      <c r="P88" s="19"/>
      <c r="Q88" s="18"/>
      <c r="R88" s="18"/>
      <c r="S88" s="18"/>
      <c r="T88" s="18"/>
      <c r="U88" s="19"/>
      <c r="V88" s="18"/>
      <c r="W88" s="18"/>
      <c r="X88" s="18"/>
      <c r="Y88" s="18"/>
      <c r="Z88" s="19"/>
      <c r="AA88" s="18"/>
      <c r="AB88" s="18"/>
      <c r="AC88" s="18"/>
      <c r="AD88" s="18"/>
      <c r="AE88" s="19"/>
      <c r="AF88" s="18"/>
      <c r="AG88" s="18"/>
      <c r="AH88" s="18"/>
      <c r="AI88" s="18"/>
    </row>
    <row r="89" spans="1:35" x14ac:dyDescent="0.25">
      <c r="A89" s="1">
        <f t="shared" si="0"/>
        <v>79</v>
      </c>
      <c r="B89" s="84"/>
      <c r="C89" s="21"/>
      <c r="D89" s="21"/>
      <c r="E89" s="21"/>
      <c r="F89" s="21"/>
      <c r="G89" s="21"/>
      <c r="H89" s="21"/>
      <c r="I89" s="21"/>
      <c r="J89" s="21"/>
      <c r="K89" s="21"/>
      <c r="L89" s="22"/>
      <c r="M89" s="22"/>
      <c r="N89" s="22"/>
      <c r="O89" s="22"/>
      <c r="P89" s="23"/>
      <c r="Q89" s="22"/>
      <c r="R89" s="22"/>
      <c r="S89" s="22"/>
      <c r="T89" s="22"/>
      <c r="U89" s="23"/>
      <c r="V89" s="22"/>
      <c r="W89" s="22"/>
      <c r="X89" s="22"/>
      <c r="Y89" s="22"/>
      <c r="Z89" s="23"/>
      <c r="AA89" s="22"/>
      <c r="AB89" s="22"/>
      <c r="AC89" s="22"/>
      <c r="AD89" s="22"/>
      <c r="AE89" s="23"/>
      <c r="AF89" s="22"/>
      <c r="AG89" s="22"/>
      <c r="AH89" s="22"/>
      <c r="AI89" s="22"/>
    </row>
    <row r="90" spans="1:35" x14ac:dyDescent="0.25">
      <c r="A90" s="1">
        <f t="shared" si="0"/>
        <v>80</v>
      </c>
      <c r="B90" s="83"/>
      <c r="C90" s="17"/>
      <c r="D90" s="17"/>
      <c r="E90" s="17"/>
      <c r="F90" s="17"/>
      <c r="G90" s="17"/>
      <c r="H90" s="17"/>
      <c r="I90" s="17"/>
      <c r="J90" s="17"/>
      <c r="K90" s="17"/>
      <c r="L90" s="18"/>
      <c r="M90" s="18"/>
      <c r="N90" s="18"/>
      <c r="O90" s="18"/>
      <c r="P90" s="19"/>
      <c r="Q90" s="18"/>
      <c r="R90" s="18"/>
      <c r="S90" s="18"/>
      <c r="T90" s="18"/>
      <c r="U90" s="19"/>
      <c r="V90" s="18"/>
      <c r="W90" s="18"/>
      <c r="X90" s="18"/>
      <c r="Y90" s="18"/>
      <c r="Z90" s="19"/>
      <c r="AA90" s="18"/>
      <c r="AB90" s="18"/>
      <c r="AC90" s="18"/>
      <c r="AD90" s="18"/>
      <c r="AE90" s="19"/>
      <c r="AF90" s="18"/>
      <c r="AG90" s="18"/>
      <c r="AH90" s="18"/>
      <c r="AI90" s="18"/>
    </row>
    <row r="91" spans="1:35" x14ac:dyDescent="0.25">
      <c r="A91" s="1">
        <f t="shared" si="0"/>
        <v>81</v>
      </c>
      <c r="B91" s="84"/>
      <c r="C91" s="21"/>
      <c r="D91" s="21"/>
      <c r="E91" s="21"/>
      <c r="F91" s="21"/>
      <c r="G91" s="21"/>
      <c r="H91" s="21"/>
      <c r="I91" s="21"/>
      <c r="J91" s="21"/>
      <c r="K91" s="21"/>
      <c r="L91" s="22"/>
      <c r="M91" s="22"/>
      <c r="N91" s="22"/>
      <c r="O91" s="22"/>
      <c r="P91" s="23"/>
      <c r="Q91" s="22"/>
      <c r="R91" s="22"/>
      <c r="S91" s="22"/>
      <c r="T91" s="22"/>
      <c r="U91" s="23"/>
      <c r="V91" s="22"/>
      <c r="W91" s="22"/>
      <c r="X91" s="22"/>
      <c r="Y91" s="22"/>
      <c r="Z91" s="23"/>
      <c r="AA91" s="22"/>
      <c r="AB91" s="22"/>
      <c r="AC91" s="22"/>
      <c r="AD91" s="22"/>
      <c r="AE91" s="23"/>
      <c r="AF91" s="22"/>
      <c r="AG91" s="22"/>
      <c r="AH91" s="22"/>
      <c r="AI91" s="22"/>
    </row>
    <row r="92" spans="1:35" x14ac:dyDescent="0.25">
      <c r="A92" s="1">
        <f t="shared" si="0"/>
        <v>82</v>
      </c>
      <c r="B92" s="83"/>
      <c r="C92" s="17"/>
      <c r="D92" s="17"/>
      <c r="E92" s="17"/>
      <c r="F92" s="17"/>
      <c r="G92" s="17"/>
      <c r="H92" s="17"/>
      <c r="I92" s="17"/>
      <c r="J92" s="17"/>
      <c r="K92" s="17"/>
      <c r="L92" s="18"/>
      <c r="M92" s="18"/>
      <c r="N92" s="18"/>
      <c r="O92" s="18"/>
      <c r="P92" s="19"/>
      <c r="Q92" s="18"/>
      <c r="R92" s="18"/>
      <c r="S92" s="18"/>
      <c r="T92" s="18"/>
      <c r="U92" s="19"/>
      <c r="V92" s="18"/>
      <c r="W92" s="18"/>
      <c r="X92" s="18"/>
      <c r="Y92" s="18"/>
      <c r="Z92" s="19"/>
      <c r="AA92" s="18"/>
      <c r="AB92" s="18"/>
      <c r="AC92" s="18"/>
      <c r="AD92" s="18"/>
      <c r="AE92" s="19"/>
      <c r="AF92" s="18"/>
      <c r="AG92" s="18"/>
      <c r="AH92" s="18"/>
      <c r="AI92" s="18"/>
    </row>
    <row r="93" spans="1:35" x14ac:dyDescent="0.25">
      <c r="A93" s="1">
        <f t="shared" si="0"/>
        <v>83</v>
      </c>
      <c r="B93" s="84"/>
      <c r="C93" s="21"/>
      <c r="D93" s="21"/>
      <c r="E93" s="21"/>
      <c r="F93" s="21"/>
      <c r="G93" s="21"/>
      <c r="H93" s="21"/>
      <c r="I93" s="21"/>
      <c r="J93" s="21"/>
      <c r="K93" s="21"/>
      <c r="L93" s="22"/>
      <c r="M93" s="22"/>
      <c r="N93" s="22"/>
      <c r="O93" s="22"/>
      <c r="P93" s="23"/>
      <c r="Q93" s="22"/>
      <c r="R93" s="22"/>
      <c r="S93" s="22"/>
      <c r="T93" s="22"/>
      <c r="U93" s="23"/>
      <c r="V93" s="22"/>
      <c r="W93" s="22"/>
      <c r="X93" s="22"/>
      <c r="Y93" s="22"/>
      <c r="Z93" s="23"/>
      <c r="AA93" s="22"/>
      <c r="AB93" s="22"/>
      <c r="AC93" s="22"/>
      <c r="AD93" s="22"/>
      <c r="AE93" s="23"/>
      <c r="AF93" s="22"/>
      <c r="AG93" s="22"/>
      <c r="AH93" s="22"/>
      <c r="AI93" s="22"/>
    </row>
    <row r="94" spans="1:35" x14ac:dyDescent="0.25">
      <c r="A94" s="1">
        <f t="shared" si="0"/>
        <v>84</v>
      </c>
      <c r="B94" s="83"/>
      <c r="C94" s="17"/>
      <c r="D94" s="17"/>
      <c r="E94" s="17"/>
      <c r="F94" s="17"/>
      <c r="G94" s="17"/>
      <c r="H94" s="17"/>
      <c r="I94" s="17"/>
      <c r="J94" s="17"/>
      <c r="K94" s="17"/>
      <c r="L94" s="18"/>
      <c r="M94" s="18"/>
      <c r="N94" s="18"/>
      <c r="O94" s="18"/>
      <c r="P94" s="19"/>
      <c r="Q94" s="18"/>
      <c r="R94" s="18"/>
      <c r="S94" s="18"/>
      <c r="T94" s="18"/>
      <c r="U94" s="19"/>
      <c r="V94" s="18"/>
      <c r="W94" s="18"/>
      <c r="X94" s="18"/>
      <c r="Y94" s="18"/>
      <c r="Z94" s="19"/>
      <c r="AA94" s="18"/>
      <c r="AB94" s="18"/>
      <c r="AC94" s="18"/>
      <c r="AD94" s="18"/>
      <c r="AE94" s="19"/>
      <c r="AF94" s="18"/>
      <c r="AG94" s="18"/>
      <c r="AH94" s="18"/>
      <c r="AI94" s="18"/>
    </row>
    <row r="95" spans="1:35" x14ac:dyDescent="0.25">
      <c r="A95" s="1">
        <f t="shared" si="0"/>
        <v>85</v>
      </c>
      <c r="B95" s="84"/>
      <c r="C95" s="21"/>
      <c r="D95" s="21"/>
      <c r="E95" s="21"/>
      <c r="F95" s="21"/>
      <c r="G95" s="21"/>
      <c r="H95" s="21"/>
      <c r="I95" s="21"/>
      <c r="J95" s="21"/>
      <c r="K95" s="21"/>
      <c r="L95" s="22"/>
      <c r="M95" s="22"/>
      <c r="N95" s="22"/>
      <c r="O95" s="22"/>
      <c r="P95" s="23"/>
      <c r="Q95" s="22"/>
      <c r="R95" s="22"/>
      <c r="S95" s="22"/>
      <c r="T95" s="22"/>
      <c r="U95" s="23"/>
      <c r="V95" s="22"/>
      <c r="W95" s="22"/>
      <c r="X95" s="22"/>
      <c r="Y95" s="22"/>
      <c r="Z95" s="23"/>
      <c r="AA95" s="22"/>
      <c r="AB95" s="22"/>
      <c r="AC95" s="22"/>
      <c r="AD95" s="22"/>
      <c r="AE95" s="23"/>
      <c r="AF95" s="22"/>
      <c r="AG95" s="22"/>
      <c r="AH95" s="22"/>
      <c r="AI95" s="22"/>
    </row>
    <row r="96" spans="1:35" x14ac:dyDescent="0.25">
      <c r="A96" s="1">
        <f t="shared" si="0"/>
        <v>86</v>
      </c>
      <c r="B96" s="83"/>
      <c r="C96" s="17"/>
      <c r="D96" s="17"/>
      <c r="E96" s="17"/>
      <c r="F96" s="17"/>
      <c r="G96" s="17"/>
      <c r="H96" s="17"/>
      <c r="I96" s="17"/>
      <c r="J96" s="17"/>
      <c r="K96" s="17"/>
      <c r="L96" s="18"/>
      <c r="M96" s="18"/>
      <c r="N96" s="18"/>
      <c r="O96" s="18"/>
      <c r="P96" s="19"/>
      <c r="Q96" s="18"/>
      <c r="R96" s="18"/>
      <c r="S96" s="18"/>
      <c r="T96" s="18"/>
      <c r="U96" s="19"/>
      <c r="V96" s="18"/>
      <c r="W96" s="18"/>
      <c r="X96" s="18"/>
      <c r="Y96" s="18"/>
      <c r="Z96" s="19"/>
      <c r="AA96" s="18"/>
      <c r="AB96" s="18"/>
      <c r="AC96" s="18"/>
      <c r="AD96" s="18"/>
      <c r="AE96" s="19"/>
      <c r="AF96" s="18"/>
      <c r="AG96" s="18"/>
      <c r="AH96" s="18"/>
      <c r="AI96" s="18"/>
    </row>
    <row r="97" spans="1:35" x14ac:dyDescent="0.25">
      <c r="A97" s="1">
        <f t="shared" si="0"/>
        <v>87</v>
      </c>
      <c r="B97" s="84"/>
      <c r="C97" s="21"/>
      <c r="D97" s="21"/>
      <c r="E97" s="21"/>
      <c r="F97" s="21"/>
      <c r="G97" s="21"/>
      <c r="H97" s="21"/>
      <c r="I97" s="21"/>
      <c r="J97" s="21"/>
      <c r="K97" s="21"/>
      <c r="L97" s="22"/>
      <c r="M97" s="22"/>
      <c r="N97" s="22"/>
      <c r="O97" s="22"/>
      <c r="P97" s="23"/>
      <c r="Q97" s="22"/>
      <c r="R97" s="22"/>
      <c r="S97" s="22"/>
      <c r="T97" s="22"/>
      <c r="U97" s="23"/>
      <c r="V97" s="22"/>
      <c r="W97" s="22"/>
      <c r="X97" s="22"/>
      <c r="Y97" s="22"/>
      <c r="Z97" s="23"/>
      <c r="AA97" s="22"/>
      <c r="AB97" s="22"/>
      <c r="AC97" s="22"/>
      <c r="AD97" s="22"/>
      <c r="AE97" s="23"/>
      <c r="AF97" s="22"/>
      <c r="AG97" s="22"/>
      <c r="AH97" s="22"/>
      <c r="AI97" s="22"/>
    </row>
    <row r="98" spans="1:35" x14ac:dyDescent="0.25">
      <c r="A98" s="1">
        <f t="shared" si="0"/>
        <v>88</v>
      </c>
      <c r="B98" s="83"/>
      <c r="C98" s="17"/>
      <c r="D98" s="17"/>
      <c r="E98" s="17"/>
      <c r="F98" s="17"/>
      <c r="G98" s="17"/>
      <c r="H98" s="17"/>
      <c r="I98" s="17"/>
      <c r="J98" s="17"/>
      <c r="K98" s="17"/>
      <c r="L98" s="18"/>
      <c r="M98" s="18"/>
      <c r="N98" s="18"/>
      <c r="O98" s="18"/>
      <c r="P98" s="19"/>
      <c r="Q98" s="18"/>
      <c r="R98" s="18"/>
      <c r="S98" s="18"/>
      <c r="T98" s="18"/>
      <c r="U98" s="19"/>
      <c r="V98" s="18"/>
      <c r="W98" s="18"/>
      <c r="X98" s="18"/>
      <c r="Y98" s="18"/>
      <c r="Z98" s="19"/>
      <c r="AA98" s="18"/>
      <c r="AB98" s="18"/>
      <c r="AC98" s="18"/>
      <c r="AD98" s="18"/>
      <c r="AE98" s="19"/>
      <c r="AF98" s="18"/>
      <c r="AG98" s="18"/>
      <c r="AH98" s="18"/>
      <c r="AI98" s="18"/>
    </row>
    <row r="99" spans="1:35" x14ac:dyDescent="0.25">
      <c r="A99" s="1">
        <f t="shared" si="0"/>
        <v>89</v>
      </c>
      <c r="B99" s="84"/>
      <c r="C99" s="21"/>
      <c r="D99" s="21"/>
      <c r="E99" s="21"/>
      <c r="F99" s="21"/>
      <c r="G99" s="21"/>
      <c r="H99" s="21"/>
      <c r="I99" s="21"/>
      <c r="J99" s="21"/>
      <c r="K99" s="21"/>
      <c r="L99" s="22"/>
      <c r="M99" s="22"/>
      <c r="N99" s="22"/>
      <c r="O99" s="22"/>
      <c r="P99" s="23"/>
      <c r="Q99" s="22"/>
      <c r="R99" s="22"/>
      <c r="S99" s="22"/>
      <c r="T99" s="22"/>
      <c r="U99" s="23"/>
      <c r="V99" s="22"/>
      <c r="W99" s="22"/>
      <c r="X99" s="22"/>
      <c r="Y99" s="22"/>
      <c r="Z99" s="23"/>
      <c r="AA99" s="22"/>
      <c r="AB99" s="22"/>
      <c r="AC99" s="22"/>
      <c r="AD99" s="22"/>
      <c r="AE99" s="23"/>
      <c r="AF99" s="22"/>
      <c r="AG99" s="22"/>
      <c r="AH99" s="22"/>
      <c r="AI99" s="22"/>
    </row>
    <row r="100" spans="1:35" x14ac:dyDescent="0.25">
      <c r="A100" s="1">
        <f t="shared" si="0"/>
        <v>90</v>
      </c>
      <c r="B100" s="83"/>
      <c r="C100" s="17"/>
      <c r="D100" s="17"/>
      <c r="E100" s="17"/>
      <c r="F100" s="17"/>
      <c r="G100" s="17"/>
      <c r="H100" s="17"/>
      <c r="I100" s="17"/>
      <c r="J100" s="17"/>
      <c r="K100" s="17"/>
      <c r="L100" s="18"/>
      <c r="M100" s="18"/>
      <c r="N100" s="18"/>
      <c r="O100" s="18"/>
      <c r="P100" s="19"/>
      <c r="Q100" s="18"/>
      <c r="R100" s="18"/>
      <c r="S100" s="18"/>
      <c r="T100" s="18"/>
      <c r="U100" s="19"/>
      <c r="V100" s="18"/>
      <c r="W100" s="18"/>
      <c r="X100" s="18"/>
      <c r="Y100" s="18"/>
      <c r="Z100" s="19"/>
      <c r="AA100" s="18"/>
      <c r="AB100" s="18"/>
      <c r="AC100" s="18"/>
      <c r="AD100" s="18"/>
      <c r="AE100" s="19"/>
      <c r="AF100" s="18"/>
      <c r="AG100" s="18"/>
      <c r="AH100" s="18"/>
      <c r="AI100" s="18"/>
    </row>
    <row r="101" spans="1:35" x14ac:dyDescent="0.25">
      <c r="A101" s="1">
        <f t="shared" si="0"/>
        <v>91</v>
      </c>
      <c r="B101" s="84"/>
      <c r="C101" s="21"/>
      <c r="D101" s="21"/>
      <c r="E101" s="21"/>
      <c r="F101" s="21"/>
      <c r="G101" s="21"/>
      <c r="H101" s="21"/>
      <c r="I101" s="21"/>
      <c r="J101" s="21"/>
      <c r="K101" s="21"/>
      <c r="L101" s="22"/>
      <c r="M101" s="22"/>
      <c r="N101" s="22"/>
      <c r="O101" s="22"/>
      <c r="P101" s="23"/>
      <c r="Q101" s="22"/>
      <c r="R101" s="22"/>
      <c r="S101" s="22"/>
      <c r="T101" s="22"/>
      <c r="U101" s="23"/>
      <c r="V101" s="22"/>
      <c r="W101" s="22"/>
      <c r="X101" s="22"/>
      <c r="Y101" s="22"/>
      <c r="Z101" s="23"/>
      <c r="AA101" s="22"/>
      <c r="AB101" s="22"/>
      <c r="AC101" s="22"/>
      <c r="AD101" s="22"/>
      <c r="AE101" s="23"/>
      <c r="AF101" s="22"/>
      <c r="AG101" s="22"/>
      <c r="AH101" s="22"/>
      <c r="AI101" s="22"/>
    </row>
    <row r="102" spans="1:35" x14ac:dyDescent="0.25">
      <c r="A102" s="1">
        <f t="shared" si="0"/>
        <v>92</v>
      </c>
      <c r="B102" s="83"/>
      <c r="C102" s="17"/>
      <c r="D102" s="17"/>
      <c r="E102" s="17"/>
      <c r="F102" s="17"/>
      <c r="G102" s="17"/>
      <c r="H102" s="17"/>
      <c r="I102" s="17"/>
      <c r="J102" s="17"/>
      <c r="K102" s="17"/>
      <c r="L102" s="18"/>
      <c r="M102" s="18"/>
      <c r="N102" s="18"/>
      <c r="O102" s="18"/>
      <c r="P102" s="19"/>
      <c r="Q102" s="18"/>
      <c r="R102" s="18"/>
      <c r="S102" s="18"/>
      <c r="T102" s="18"/>
      <c r="U102" s="19"/>
      <c r="V102" s="18"/>
      <c r="W102" s="18"/>
      <c r="X102" s="18"/>
      <c r="Y102" s="18"/>
      <c r="Z102" s="19"/>
      <c r="AA102" s="18"/>
      <c r="AB102" s="18"/>
      <c r="AC102" s="18"/>
      <c r="AD102" s="18"/>
      <c r="AE102" s="19"/>
      <c r="AF102" s="18"/>
      <c r="AG102" s="18"/>
      <c r="AH102" s="18"/>
      <c r="AI102" s="18"/>
    </row>
    <row r="103" spans="1:35" x14ac:dyDescent="0.25">
      <c r="A103" s="1">
        <f t="shared" si="0"/>
        <v>93</v>
      </c>
      <c r="B103" s="84"/>
      <c r="C103" s="21"/>
      <c r="D103" s="21"/>
      <c r="E103" s="21"/>
      <c r="F103" s="21"/>
      <c r="G103" s="21"/>
      <c r="H103" s="21"/>
      <c r="I103" s="21"/>
      <c r="J103" s="21"/>
      <c r="K103" s="21"/>
      <c r="L103" s="22"/>
      <c r="M103" s="22"/>
      <c r="N103" s="22"/>
      <c r="O103" s="22"/>
      <c r="P103" s="23"/>
      <c r="Q103" s="22"/>
      <c r="R103" s="22"/>
      <c r="S103" s="22"/>
      <c r="T103" s="22"/>
      <c r="U103" s="23"/>
      <c r="V103" s="22"/>
      <c r="W103" s="22"/>
      <c r="X103" s="22"/>
      <c r="Y103" s="22"/>
      <c r="Z103" s="23"/>
      <c r="AA103" s="22"/>
      <c r="AB103" s="22"/>
      <c r="AC103" s="22"/>
      <c r="AD103" s="22"/>
      <c r="AE103" s="23"/>
      <c r="AF103" s="22"/>
      <c r="AG103" s="22"/>
      <c r="AH103" s="22"/>
      <c r="AI103" s="22"/>
    </row>
    <row r="104" spans="1:35" x14ac:dyDescent="0.25">
      <c r="A104" s="1">
        <f t="shared" si="0"/>
        <v>94</v>
      </c>
      <c r="B104" s="83"/>
      <c r="C104" s="17"/>
      <c r="D104" s="17"/>
      <c r="E104" s="17"/>
      <c r="F104" s="17"/>
      <c r="G104" s="17"/>
      <c r="H104" s="17"/>
      <c r="I104" s="17"/>
      <c r="J104" s="17"/>
      <c r="K104" s="17"/>
      <c r="L104" s="18"/>
      <c r="M104" s="18"/>
      <c r="N104" s="18"/>
      <c r="O104" s="18"/>
      <c r="P104" s="19"/>
      <c r="Q104" s="18"/>
      <c r="R104" s="18"/>
      <c r="S104" s="18"/>
      <c r="T104" s="18"/>
      <c r="U104" s="19"/>
      <c r="V104" s="18"/>
      <c r="W104" s="18"/>
      <c r="X104" s="18"/>
      <c r="Y104" s="18"/>
      <c r="Z104" s="19"/>
      <c r="AA104" s="18"/>
      <c r="AB104" s="18"/>
      <c r="AC104" s="18"/>
      <c r="AD104" s="18"/>
      <c r="AE104" s="19"/>
      <c r="AF104" s="18"/>
      <c r="AG104" s="18"/>
      <c r="AH104" s="18"/>
      <c r="AI104" s="18"/>
    </row>
    <row r="105" spans="1:35" x14ac:dyDescent="0.25">
      <c r="A105" s="1">
        <f t="shared" si="0"/>
        <v>95</v>
      </c>
      <c r="B105" s="84"/>
      <c r="C105" s="21"/>
      <c r="D105" s="21"/>
      <c r="E105" s="21"/>
      <c r="F105" s="21"/>
      <c r="G105" s="21"/>
      <c r="H105" s="21"/>
      <c r="I105" s="21"/>
      <c r="J105" s="21"/>
      <c r="K105" s="21"/>
      <c r="L105" s="22"/>
      <c r="M105" s="22"/>
      <c r="N105" s="22"/>
      <c r="O105" s="22"/>
      <c r="P105" s="23"/>
      <c r="Q105" s="22"/>
      <c r="R105" s="22"/>
      <c r="S105" s="22"/>
      <c r="T105" s="22"/>
      <c r="U105" s="23"/>
      <c r="V105" s="22"/>
      <c r="W105" s="22"/>
      <c r="X105" s="22"/>
      <c r="Y105" s="22"/>
      <c r="Z105" s="23"/>
      <c r="AA105" s="22"/>
      <c r="AB105" s="22"/>
      <c r="AC105" s="22"/>
      <c r="AD105" s="22"/>
      <c r="AE105" s="23"/>
      <c r="AF105" s="22"/>
      <c r="AG105" s="22"/>
      <c r="AH105" s="22"/>
      <c r="AI105" s="22"/>
    </row>
    <row r="106" spans="1:35" x14ac:dyDescent="0.25">
      <c r="A106" s="1">
        <f t="shared" si="0"/>
        <v>96</v>
      </c>
      <c r="B106" s="83"/>
      <c r="C106" s="17"/>
      <c r="D106" s="17"/>
      <c r="E106" s="17"/>
      <c r="F106" s="17"/>
      <c r="G106" s="17"/>
      <c r="H106" s="17"/>
      <c r="I106" s="17"/>
      <c r="J106" s="17"/>
      <c r="K106" s="17"/>
      <c r="L106" s="18"/>
      <c r="M106" s="18"/>
      <c r="N106" s="18"/>
      <c r="O106" s="18"/>
      <c r="P106" s="19"/>
      <c r="Q106" s="18"/>
      <c r="R106" s="18"/>
      <c r="S106" s="18"/>
      <c r="T106" s="18"/>
      <c r="U106" s="19"/>
      <c r="V106" s="18"/>
      <c r="W106" s="18"/>
      <c r="X106" s="18"/>
      <c r="Y106" s="18"/>
      <c r="Z106" s="19"/>
      <c r="AA106" s="18"/>
      <c r="AB106" s="18"/>
      <c r="AC106" s="18"/>
      <c r="AD106" s="18"/>
      <c r="AE106" s="19"/>
      <c r="AF106" s="18"/>
      <c r="AG106" s="18"/>
      <c r="AH106" s="18"/>
      <c r="AI106" s="18"/>
    </row>
    <row r="107" spans="1:35" x14ac:dyDescent="0.25">
      <c r="A107" s="1">
        <f t="shared" si="0"/>
        <v>97</v>
      </c>
      <c r="B107" s="84"/>
      <c r="C107" s="21"/>
      <c r="D107" s="21"/>
      <c r="E107" s="21"/>
      <c r="F107" s="21"/>
      <c r="G107" s="21"/>
      <c r="H107" s="21"/>
      <c r="I107" s="21"/>
      <c r="J107" s="21"/>
      <c r="K107" s="21"/>
      <c r="L107" s="22"/>
      <c r="M107" s="22"/>
      <c r="N107" s="22"/>
      <c r="O107" s="22"/>
      <c r="P107" s="23"/>
      <c r="Q107" s="22"/>
      <c r="R107" s="22"/>
      <c r="S107" s="22"/>
      <c r="T107" s="22"/>
      <c r="U107" s="23"/>
      <c r="V107" s="22"/>
      <c r="W107" s="22"/>
      <c r="X107" s="22"/>
      <c r="Y107" s="22"/>
      <c r="Z107" s="23"/>
      <c r="AA107" s="22"/>
      <c r="AB107" s="22"/>
      <c r="AC107" s="22"/>
      <c r="AD107" s="22"/>
      <c r="AE107" s="23"/>
      <c r="AF107" s="22"/>
      <c r="AG107" s="22"/>
      <c r="AH107" s="22"/>
      <c r="AI107" s="22"/>
    </row>
    <row r="108" spans="1:35" x14ac:dyDescent="0.25">
      <c r="A108" s="1">
        <f t="shared" si="0"/>
        <v>98</v>
      </c>
      <c r="B108" s="83"/>
      <c r="C108" s="17"/>
      <c r="D108" s="17"/>
      <c r="E108" s="17"/>
      <c r="F108" s="17"/>
      <c r="G108" s="17"/>
      <c r="H108" s="17"/>
      <c r="I108" s="17"/>
      <c r="J108" s="17"/>
      <c r="K108" s="17"/>
      <c r="L108" s="18"/>
      <c r="M108" s="18"/>
      <c r="N108" s="18"/>
      <c r="O108" s="18"/>
      <c r="P108" s="19"/>
      <c r="Q108" s="18"/>
      <c r="R108" s="18"/>
      <c r="S108" s="18"/>
      <c r="T108" s="18"/>
      <c r="U108" s="19"/>
      <c r="V108" s="18"/>
      <c r="W108" s="18"/>
      <c r="X108" s="18"/>
      <c r="Y108" s="18"/>
      <c r="Z108" s="19"/>
      <c r="AA108" s="18"/>
      <c r="AB108" s="18"/>
      <c r="AC108" s="18"/>
      <c r="AD108" s="18"/>
      <c r="AE108" s="19"/>
      <c r="AF108" s="18"/>
      <c r="AG108" s="18"/>
      <c r="AH108" s="18"/>
      <c r="AI108" s="18"/>
    </row>
    <row r="109" spans="1:35" x14ac:dyDescent="0.25">
      <c r="A109" s="1">
        <f t="shared" si="0"/>
        <v>99</v>
      </c>
      <c r="B109" s="84"/>
      <c r="C109" s="21"/>
      <c r="D109" s="21"/>
      <c r="E109" s="21"/>
      <c r="F109" s="21"/>
      <c r="G109" s="21"/>
      <c r="H109" s="21"/>
      <c r="I109" s="21"/>
      <c r="J109" s="21"/>
      <c r="K109" s="21"/>
      <c r="L109" s="22"/>
      <c r="M109" s="22"/>
      <c r="N109" s="22"/>
      <c r="O109" s="22"/>
      <c r="P109" s="23"/>
      <c r="Q109" s="22"/>
      <c r="R109" s="22"/>
      <c r="S109" s="22"/>
      <c r="T109" s="22"/>
      <c r="U109" s="23"/>
      <c r="V109" s="22"/>
      <c r="W109" s="22"/>
      <c r="X109" s="22"/>
      <c r="Y109" s="22"/>
      <c r="Z109" s="23"/>
      <c r="AA109" s="22"/>
      <c r="AB109" s="22"/>
      <c r="AC109" s="22"/>
      <c r="AD109" s="22"/>
      <c r="AE109" s="23"/>
      <c r="AF109" s="22"/>
      <c r="AG109" s="22"/>
      <c r="AH109" s="22"/>
      <c r="AI109" s="22"/>
    </row>
    <row r="110" spans="1:35" x14ac:dyDescent="0.25">
      <c r="A110" s="1">
        <f t="shared" si="0"/>
        <v>100</v>
      </c>
      <c r="B110" s="85"/>
      <c r="C110" s="11"/>
      <c r="D110" s="11"/>
      <c r="E110" s="11"/>
      <c r="F110" s="11"/>
      <c r="G110" s="11"/>
      <c r="H110" s="11"/>
      <c r="I110" s="11"/>
      <c r="J110" s="11"/>
      <c r="K110" s="11"/>
      <c r="L110" s="24"/>
      <c r="M110" s="24"/>
      <c r="N110" s="24"/>
      <c r="O110" s="24"/>
      <c r="P110" s="25"/>
      <c r="Q110" s="24"/>
      <c r="R110" s="24"/>
      <c r="S110" s="24"/>
      <c r="T110" s="24"/>
      <c r="U110" s="25"/>
      <c r="V110" s="24"/>
      <c r="W110" s="24"/>
      <c r="X110" s="24"/>
      <c r="Y110" s="24"/>
      <c r="Z110" s="25"/>
      <c r="AA110" s="24"/>
      <c r="AB110" s="24"/>
      <c r="AC110" s="24"/>
      <c r="AD110" s="24"/>
      <c r="AE110" s="25"/>
      <c r="AF110" s="24"/>
      <c r="AG110" s="24"/>
      <c r="AH110" s="24"/>
      <c r="AI110" s="24"/>
    </row>
    <row r="111" spans="1:35" x14ac:dyDescent="0.25">
      <c r="A111" s="1">
        <f t="shared" ref="A111:A123" si="1">A110+1</f>
        <v>101</v>
      </c>
      <c r="C111" s="1"/>
      <c r="D111" s="1"/>
      <c r="E111" s="78" t="s">
        <v>158</v>
      </c>
      <c r="F111" s="1"/>
      <c r="G111" s="78" t="s">
        <v>30</v>
      </c>
      <c r="H111" s="1"/>
      <c r="J111" s="2" t="s">
        <v>125</v>
      </c>
      <c r="K111" s="2"/>
      <c r="L111" s="13">
        <f>SUMIFS(L$11:L$110,$G$11:$G$110,"Y",$I$11:$I$110,"N",$E$11:$E$110,"Company Owned")</f>
        <v>0</v>
      </c>
      <c r="M111" s="13">
        <f t="shared" ref="M111:O111" si="2">SUMIFS(M$11:M$110,$G$11:$G$110,"Y",$I$11:$I$110,"N",$E$11:$E$110,"Company Owned")</f>
        <v>0</v>
      </c>
      <c r="N111" s="13">
        <f t="shared" si="2"/>
        <v>0</v>
      </c>
      <c r="O111" s="13">
        <f t="shared" si="2"/>
        <v>0</v>
      </c>
      <c r="Q111" s="13">
        <f>SUMIFS(Q$11:Q$110,$G$11:$G$110,"Y",$I$11:$I$110,"N",$E$11:$E$110,"Company Owned")</f>
        <v>0</v>
      </c>
      <c r="R111" s="13">
        <f t="shared" ref="R111:T111" si="3">SUMIFS(R$11:R$110,$G$11:$G$110,"Y",$I$11:$I$110,"N",$E$11:$E$110,"Company Owned")</f>
        <v>0</v>
      </c>
      <c r="S111" s="13">
        <f t="shared" si="3"/>
        <v>0</v>
      </c>
      <c r="T111" s="13">
        <f t="shared" si="3"/>
        <v>0</v>
      </c>
      <c r="V111" s="13"/>
      <c r="W111" s="13"/>
      <c r="X111" s="13"/>
      <c r="Y111" s="13"/>
      <c r="AA111" s="13">
        <f>SUMIFS(AA$11:AA$110,$G$11:$G$110,"Y",$I$11:$I$110,"N",$E$11:$E$110,"Company Owned")</f>
        <v>0</v>
      </c>
      <c r="AB111" s="13">
        <f t="shared" ref="AB111:AD111" si="4">SUMIFS(AB$11:AB$110,$G$11:$G$110,"Y",$I$11:$I$110,"N",$E$11:$E$110,"Company Owned")</f>
        <v>0</v>
      </c>
      <c r="AC111" s="13">
        <f t="shared" si="4"/>
        <v>0</v>
      </c>
      <c r="AD111" s="13">
        <f t="shared" si="4"/>
        <v>0</v>
      </c>
      <c r="AF111" s="13">
        <f>SUMIFS(AF$11:AF$110,$G$11:$G$110,"Y",$I$11:$I$110,"N",$E$11:$E$110,"Company Owned")</f>
        <v>0</v>
      </c>
      <c r="AG111" s="13">
        <f t="shared" ref="AG111:AI111" si="5">SUMIFS(AG$11:AG$110,$G$11:$G$110,"Y",$I$11:$I$110,"N",$E$11:$E$110,"Company Owned")</f>
        <v>0</v>
      </c>
      <c r="AH111" s="13">
        <f t="shared" si="5"/>
        <v>0</v>
      </c>
      <c r="AI111" s="13">
        <f t="shared" si="5"/>
        <v>0</v>
      </c>
    </row>
    <row r="112" spans="1:35" x14ac:dyDescent="0.25">
      <c r="A112" s="1">
        <f t="shared" si="1"/>
        <v>102</v>
      </c>
      <c r="C112" s="1"/>
      <c r="D112" s="1"/>
      <c r="E112" s="78" t="s">
        <v>159</v>
      </c>
      <c r="F112" s="1"/>
      <c r="G112" s="78" t="s">
        <v>31</v>
      </c>
      <c r="H112" s="1"/>
      <c r="J112" s="2" t="s">
        <v>126</v>
      </c>
      <c r="K112" s="2"/>
      <c r="L112" s="13">
        <f>SUMIFS(L$11:L$110,$G$11:$G$110,"N",$I$11:$I$110,"N",$E$11:$E$110,"Company Owned")</f>
        <v>0</v>
      </c>
      <c r="M112" s="13">
        <f t="shared" ref="M112:O112" si="6">SUMIFS(M$11:M$110,$G$11:$G$110,"N",$I$11:$I$110,"N",$E$11:$E$110,"Company Owned")</f>
        <v>0</v>
      </c>
      <c r="N112" s="13">
        <f t="shared" si="6"/>
        <v>0</v>
      </c>
      <c r="O112" s="13">
        <f t="shared" si="6"/>
        <v>0</v>
      </c>
      <c r="Q112" s="13">
        <f>SUMIFS(Q$11:Q$110,$G$11:$G$110,"N",$I$11:$I$110,"N",$E$11:$E$110,"Company Owned")</f>
        <v>0</v>
      </c>
      <c r="R112" s="13">
        <f t="shared" ref="R112:T112" si="7">SUMIFS(R$11:R$110,$G$11:$G$110,"N",$I$11:$I$110,"N",$E$11:$E$110,"Company Owned")</f>
        <v>0</v>
      </c>
      <c r="S112" s="13">
        <f t="shared" si="7"/>
        <v>0</v>
      </c>
      <c r="T112" s="13">
        <f t="shared" si="7"/>
        <v>0</v>
      </c>
      <c r="V112" s="13"/>
      <c r="W112" s="13"/>
      <c r="X112" s="13"/>
      <c r="Y112" s="13"/>
      <c r="AA112" s="13">
        <f>SUMIFS(AA$11:AA$110,$G$11:$G$110,"N",$I$11:$I$110,"N",$E$11:$E$110,"Company Owned")</f>
        <v>0</v>
      </c>
      <c r="AB112" s="13">
        <f t="shared" ref="AB112:AD112" si="8">SUMIFS(AB$11:AB$110,$G$11:$G$110,"N",$I$11:$I$110,"N",$E$11:$E$110,"Company Owned")</f>
        <v>0</v>
      </c>
      <c r="AC112" s="13">
        <f t="shared" si="8"/>
        <v>0</v>
      </c>
      <c r="AD112" s="13">
        <f t="shared" si="8"/>
        <v>0</v>
      </c>
      <c r="AF112" s="13">
        <f>SUMIFS(AF$11:AF$110,$G$11:$G$110,"N",$I$11:$I$110,"N",$E$11:$E$110,"Company Owned")</f>
        <v>0</v>
      </c>
      <c r="AG112" s="13">
        <f t="shared" ref="AG112:AI112" si="9">SUMIFS(AG$11:AG$110,$G$11:$G$110,"N",$I$11:$I$110,"N",$E$11:$E$110,"Company Owned")</f>
        <v>0</v>
      </c>
      <c r="AH112" s="13">
        <f t="shared" si="9"/>
        <v>0</v>
      </c>
      <c r="AI112" s="13">
        <f t="shared" si="9"/>
        <v>0</v>
      </c>
    </row>
    <row r="113" spans="1:35" x14ac:dyDescent="0.25">
      <c r="A113" s="1">
        <f t="shared" si="1"/>
        <v>103</v>
      </c>
      <c r="C113" s="1"/>
      <c r="D113" s="1"/>
      <c r="E113" s="1"/>
      <c r="F113" s="1"/>
      <c r="H113" s="1"/>
      <c r="J113" s="2" t="s">
        <v>127</v>
      </c>
      <c r="K113" s="2"/>
      <c r="L113" s="13">
        <f>SUMIFS(L$11:L$110,$G$11:$G$110,"Y",$I$11:$I$110,"Y",$E$11:$E$110,"Company Owned")</f>
        <v>0</v>
      </c>
      <c r="M113" s="13">
        <f t="shared" ref="M113:T113" si="10">SUMIFS(M$11:M$110,$G$11:$G$110,"Y",$I$11:$I$110,"Y",$E$11:$E$110,"Company Owned")</f>
        <v>0</v>
      </c>
      <c r="N113" s="13">
        <f t="shared" si="10"/>
        <v>0</v>
      </c>
      <c r="O113" s="13">
        <f t="shared" si="10"/>
        <v>0</v>
      </c>
      <c r="Q113" s="13">
        <f>SUMIFS(Q$11:Q$110,$G$11:$G$110,"Y",$I$11:$I$110,"Y",$E$11:$E$110,"Company Owned")</f>
        <v>0</v>
      </c>
      <c r="R113" s="13">
        <f t="shared" si="10"/>
        <v>0</v>
      </c>
      <c r="S113" s="13">
        <f t="shared" si="10"/>
        <v>0</v>
      </c>
      <c r="T113" s="13">
        <f t="shared" si="10"/>
        <v>0</v>
      </c>
      <c r="V113" s="13"/>
      <c r="W113" s="13"/>
      <c r="X113" s="13"/>
      <c r="Y113" s="13"/>
      <c r="AA113" s="13">
        <f>SUMIFS(AA$11:AA$110,$G$11:$G$110,"Y",$I$11:$I$110,"Y",$E$11:$E$110,"Company Owned")</f>
        <v>0</v>
      </c>
      <c r="AB113" s="13">
        <f t="shared" ref="AB113:AD113" si="11">SUMIFS(AB$11:AB$110,$G$11:$G$110,"Y",$I$11:$I$110,"Y",$E$11:$E$110,"Company Owned")</f>
        <v>0</v>
      </c>
      <c r="AC113" s="13">
        <f t="shared" si="11"/>
        <v>0</v>
      </c>
      <c r="AD113" s="13">
        <f t="shared" si="11"/>
        <v>0</v>
      </c>
      <c r="AF113" s="13">
        <f>SUMIFS(AF$11:AF$110,$G$11:$G$110,"Y",$I$11:$I$110,"Y",$E$11:$E$110,"Company Owned")</f>
        <v>0</v>
      </c>
      <c r="AG113" s="13">
        <f t="shared" ref="AG113:AI113" si="12">SUMIFS(AG$11:AG$110,$G$11:$G$110,"Y",$I$11:$I$110,"Y",$E$11:$E$110,"Company Owned")</f>
        <v>0</v>
      </c>
      <c r="AH113" s="13">
        <f t="shared" si="12"/>
        <v>0</v>
      </c>
      <c r="AI113" s="13">
        <f t="shared" si="12"/>
        <v>0</v>
      </c>
    </row>
    <row r="114" spans="1:35" x14ac:dyDescent="0.25">
      <c r="A114" s="1">
        <f t="shared" si="1"/>
        <v>104</v>
      </c>
      <c r="C114" s="1"/>
      <c r="D114" s="1"/>
      <c r="E114" s="1"/>
      <c r="F114" s="1"/>
      <c r="G114" s="1"/>
      <c r="H114" s="1"/>
      <c r="J114" s="2" t="s">
        <v>128</v>
      </c>
      <c r="K114" s="2"/>
      <c r="L114" s="13">
        <f>SUMIFS(L$11:L$110,$G$11:$G$110,"N",$I$11:$I$110,"Y",$E$11:$E$110,"Company Owned")</f>
        <v>0</v>
      </c>
      <c r="M114" s="13">
        <f t="shared" ref="M114:O114" si="13">SUMIFS(M$11:M$110,$G$11:$G$110,"N",$I$11:$I$110,"Y",$E$11:$E$110,"Company Owned")</f>
        <v>0</v>
      </c>
      <c r="N114" s="13">
        <f t="shared" si="13"/>
        <v>0</v>
      </c>
      <c r="O114" s="13">
        <f t="shared" si="13"/>
        <v>0</v>
      </c>
      <c r="Q114" s="13">
        <f>SUMIFS(Q$11:Q$110,$G$11:$G$110,"N",$I$11:$I$110,"Y",$E$11:$E$110,"Company Owned")</f>
        <v>0</v>
      </c>
      <c r="R114" s="13">
        <f t="shared" ref="R114:T114" si="14">SUMIFS(R$11:R$110,$G$11:$G$110,"N",$I$11:$I$110,"Y",$E$11:$E$110,"Company Owned")</f>
        <v>0</v>
      </c>
      <c r="S114" s="13">
        <f t="shared" si="14"/>
        <v>0</v>
      </c>
      <c r="T114" s="13">
        <f t="shared" si="14"/>
        <v>0</v>
      </c>
      <c r="V114" s="13"/>
      <c r="W114" s="13"/>
      <c r="X114" s="13"/>
      <c r="Y114" s="13"/>
      <c r="AA114" s="13">
        <f>SUMIFS(AA$11:AA$110,$G$11:$G$110,"N",$I$11:$I$110,"Y",$E$11:$E$110,"Company Owned")</f>
        <v>0</v>
      </c>
      <c r="AB114" s="13">
        <f t="shared" ref="AB114:AD114" si="15">SUMIFS(AB$11:AB$110,$G$11:$G$110,"N",$I$11:$I$110,"Y",$E$11:$E$110,"Company Owned")</f>
        <v>0</v>
      </c>
      <c r="AC114" s="13">
        <f t="shared" si="15"/>
        <v>0</v>
      </c>
      <c r="AD114" s="13">
        <f t="shared" si="15"/>
        <v>0</v>
      </c>
      <c r="AF114" s="13">
        <f>SUMIFS(AF$11:AF$110,$G$11:$G$110,"N",$I$11:$I$110,"Y",$E$11:$E$110,"Company Owned")</f>
        <v>0</v>
      </c>
      <c r="AG114" s="13">
        <f t="shared" ref="AG114:AI114" si="16">SUMIFS(AG$11:AG$110,$G$11:$G$110,"N",$I$11:$I$110,"Y",$E$11:$E$110,"Company Owned")</f>
        <v>0</v>
      </c>
      <c r="AH114" s="13">
        <f t="shared" si="16"/>
        <v>0</v>
      </c>
      <c r="AI114" s="13">
        <f t="shared" si="16"/>
        <v>0</v>
      </c>
    </row>
    <row r="115" spans="1:35" x14ac:dyDescent="0.25">
      <c r="A115" s="1">
        <f t="shared" si="1"/>
        <v>105</v>
      </c>
      <c r="C115" s="1"/>
      <c r="D115" s="1"/>
      <c r="E115" s="1"/>
      <c r="F115" s="1"/>
      <c r="G115" s="1"/>
      <c r="H115" s="1"/>
      <c r="J115" s="2" t="s">
        <v>161</v>
      </c>
      <c r="K115" s="2"/>
      <c r="L115" s="13">
        <f>SUMIFS(L$11:L$110,$E$11:$E$110,"Company Owned")</f>
        <v>0</v>
      </c>
      <c r="M115" s="13">
        <f t="shared" ref="M115:O115" si="17">SUMIFS(M$11:M$110,$E$11:$E$110,"Company Owned")</f>
        <v>0</v>
      </c>
      <c r="N115" s="13">
        <f t="shared" si="17"/>
        <v>0</v>
      </c>
      <c r="O115" s="13">
        <f t="shared" si="17"/>
        <v>0</v>
      </c>
      <c r="P115" s="13"/>
      <c r="Q115" s="13">
        <f>SUMIFS(Q$11:Q$110,$E$11:$E$110,"Company Owned")</f>
        <v>0</v>
      </c>
      <c r="R115" s="13">
        <f t="shared" ref="R115:T115" si="18">SUMIFS(R$11:R$110,$E$11:$E$110,"Company Owned")</f>
        <v>0</v>
      </c>
      <c r="S115" s="13">
        <f t="shared" si="18"/>
        <v>0</v>
      </c>
      <c r="T115" s="13">
        <f t="shared" si="18"/>
        <v>0</v>
      </c>
      <c r="U115" s="13"/>
      <c r="W115" s="13"/>
      <c r="X115" s="13"/>
      <c r="Y115" s="13"/>
      <c r="Z115" s="13"/>
      <c r="AA115" s="13">
        <f>SUMIFS(AA$11:AA$110,$E$11:$E$110,"Company Owned")</f>
        <v>0</v>
      </c>
      <c r="AB115" s="13">
        <f t="shared" ref="AB115:AD115" si="19">SUMIFS(AB$11:AB$110,$E$11:$E$110,"Company Owned")</f>
        <v>0</v>
      </c>
      <c r="AC115" s="13">
        <f t="shared" si="19"/>
        <v>0</v>
      </c>
      <c r="AD115" s="13">
        <f t="shared" si="19"/>
        <v>0</v>
      </c>
      <c r="AE115" s="13"/>
      <c r="AF115" s="13">
        <f>SUMIFS(AF$11:AF$110,$E$11:$E$110,"Company Owned")</f>
        <v>0</v>
      </c>
      <c r="AG115" s="13">
        <f t="shared" ref="AG115:AI115" si="20">SUMIFS(AG$11:AG$110,$E$11:$E$110,"Company Owned")</f>
        <v>0</v>
      </c>
      <c r="AH115" s="13">
        <f t="shared" si="20"/>
        <v>0</v>
      </c>
      <c r="AI115" s="13">
        <f t="shared" si="20"/>
        <v>0</v>
      </c>
    </row>
    <row r="116" spans="1:35" x14ac:dyDescent="0.25">
      <c r="A116" s="1">
        <f t="shared" si="1"/>
        <v>106</v>
      </c>
      <c r="B116" s="6"/>
      <c r="C116" s="1"/>
      <c r="D116" s="1"/>
      <c r="E116" s="1"/>
      <c r="F116" s="1"/>
      <c r="G116" s="1"/>
      <c r="H116" s="1"/>
      <c r="J116" s="2" t="s">
        <v>121</v>
      </c>
      <c r="K116" s="2"/>
      <c r="L116" s="32">
        <f>SUMIFS(L$11:L$110,$G$11:$G$110,"Y",$I$11:$I$110,"N",$J$11:$J$110,"N",$E$11:$E$110,"Contracted")</f>
        <v>0</v>
      </c>
      <c r="M116" s="32">
        <f t="shared" ref="M116:O116" si="21">SUMIFS(M$11:M$110,$G$11:$G$110,"Y",$I$11:$I$110,"N",$J$11:$J$110,"N",$E$11:$E$110,"Contracted")</f>
        <v>0</v>
      </c>
      <c r="N116" s="32">
        <f t="shared" si="21"/>
        <v>0</v>
      </c>
      <c r="O116" s="32">
        <f t="shared" si="21"/>
        <v>0</v>
      </c>
      <c r="P116" s="32"/>
      <c r="Q116" s="32">
        <f>SUMIFS(Q$11:Q$110,$G$11:$G$110,"Y",$I$11:$I$110,"N",$J$11:$J$110,"N",$E$11:$E$110,"Contracted")</f>
        <v>0</v>
      </c>
      <c r="R116" s="32">
        <f t="shared" ref="R116:T116" si="22">SUMIFS(R$11:R$110,$G$11:$G$110,"Y",$I$11:$I$110,"N",$J$11:$J$110,"N",$E$11:$E$110,"Contracted")</f>
        <v>0</v>
      </c>
      <c r="S116" s="32">
        <f t="shared" si="22"/>
        <v>0</v>
      </c>
      <c r="T116" s="32">
        <f t="shared" si="22"/>
        <v>0</v>
      </c>
      <c r="V116" s="13"/>
      <c r="W116" s="13"/>
      <c r="X116" s="13"/>
      <c r="Y116" s="13"/>
      <c r="Z116" s="74" t="s">
        <v>52</v>
      </c>
      <c r="AA116" s="13">
        <f>SUMIFS(AA$11:AA$110,$G$11:$G$110,"Y",$I$11:$I$110,"N",$J$11:$J$110,"N",$E$11:$E$110,"Contracted")</f>
        <v>0</v>
      </c>
      <c r="AB116" s="13">
        <f t="shared" ref="AB116:AD116" si="23">SUMIFS(AB$11:AB$110,$G$11:$G$110,"Y",$I$11:$I$110,"N",$J$11:$J$110,"N",$E$11:$E$110,"Contracted")</f>
        <v>0</v>
      </c>
      <c r="AC116" s="13">
        <f t="shared" si="23"/>
        <v>0</v>
      </c>
      <c r="AD116" s="13">
        <f t="shared" si="23"/>
        <v>0</v>
      </c>
      <c r="AF116" s="13">
        <f>SUMIFS(AF$11:AF$110,$G$11:$G$110,"Y",$I$11:$I$110,"N",$J$11:$J$110,"N",$E$11:$E$110,"Contracted")</f>
        <v>0</v>
      </c>
      <c r="AG116" s="13">
        <f t="shared" ref="AG116:AI116" si="24">SUMIFS(AG$11:AG$110,$G$11:$G$110,"Y",$I$11:$I$110,"N",$J$11:$J$110,"N",$E$11:$E$110,"Contracted")</f>
        <v>0</v>
      </c>
      <c r="AH116" s="13">
        <f t="shared" si="24"/>
        <v>0</v>
      </c>
      <c r="AI116" s="13">
        <f t="shared" si="24"/>
        <v>0</v>
      </c>
    </row>
    <row r="117" spans="1:35" x14ac:dyDescent="0.25">
      <c r="A117" s="1">
        <f t="shared" si="1"/>
        <v>107</v>
      </c>
      <c r="B117" s="6"/>
      <c r="C117" s="1"/>
      <c r="D117" s="1"/>
      <c r="E117" s="1"/>
      <c r="F117" s="1"/>
      <c r="G117" s="1"/>
      <c r="H117" s="1"/>
      <c r="J117" s="2" t="s">
        <v>122</v>
      </c>
      <c r="K117" s="2"/>
      <c r="L117" s="32">
        <f>SUMIFS(L$11:L$110,$G$11:$G$110,"N",$I$11:$I$110,"N",$J$11:$J$110,"N",$E$11:$E$110,"Contracted")</f>
        <v>0</v>
      </c>
      <c r="M117" s="32">
        <f t="shared" ref="M117:O117" si="25">SUMIFS(M$11:M$110,$G$11:$G$110,"N",$I$11:$I$110,"N",$J$11:$J$110,"N",$E$11:$E$110,"Contracted")</f>
        <v>0</v>
      </c>
      <c r="N117" s="32">
        <f t="shared" si="25"/>
        <v>0</v>
      </c>
      <c r="O117" s="32">
        <f t="shared" si="25"/>
        <v>0</v>
      </c>
      <c r="P117" s="32"/>
      <c r="Q117" s="32">
        <f>SUMIFS(Q$11:Q$110,$G$11:$G$110,"N",$I$11:$I$110,"N",$J$11:$J$110,"N",$E$11:$E$110,"Contracted")</f>
        <v>0</v>
      </c>
      <c r="R117" s="32">
        <f t="shared" ref="R117:T117" si="26">SUMIFS(R$11:R$110,$G$11:$G$110,"N",$I$11:$I$110,"N",$J$11:$J$110,"N",$E$11:$E$110,"Contracted")</f>
        <v>0</v>
      </c>
      <c r="S117" s="32">
        <f t="shared" si="26"/>
        <v>0</v>
      </c>
      <c r="T117" s="32">
        <f t="shared" si="26"/>
        <v>0</v>
      </c>
      <c r="V117" s="13"/>
      <c r="W117" s="13"/>
      <c r="X117" s="13"/>
      <c r="Y117" s="13"/>
      <c r="Z117" s="74" t="s">
        <v>53</v>
      </c>
      <c r="AA117" s="13">
        <f>SUMIFS(AA$11:AA$110,$G$11:$G$110,"N",$I$11:$I$110,"N",$J$11:$J$110,"N",$E$11:$E$110,"Contracted")</f>
        <v>0</v>
      </c>
      <c r="AB117" s="13">
        <f t="shared" ref="AB117:AD117" si="27">SUMIFS(AB$11:AB$110,$G$11:$G$110,"N",$I$11:$I$110,"N",$J$11:$J$110,"N",$E$11:$E$110,"Contracted")</f>
        <v>0</v>
      </c>
      <c r="AC117" s="13">
        <f t="shared" si="27"/>
        <v>0</v>
      </c>
      <c r="AD117" s="13">
        <f t="shared" si="27"/>
        <v>0</v>
      </c>
      <c r="AF117" s="13">
        <f>SUMIFS(AF$11:AF$110,$G$11:$G$110,"N",$I$11:$I$110,"N",$J$11:$J$110,"N",$E$11:$E$110,"Contracted")</f>
        <v>0</v>
      </c>
      <c r="AG117" s="13">
        <f t="shared" ref="AG117:AI117" si="28">SUMIFS(AG$11:AG$110,$G$11:$G$110,"N",$I$11:$I$110,"N",$J$11:$J$110,"N",$E$11:$E$110,"Contracted")</f>
        <v>0</v>
      </c>
      <c r="AH117" s="13">
        <f t="shared" si="28"/>
        <v>0</v>
      </c>
      <c r="AI117" s="13">
        <f t="shared" si="28"/>
        <v>0</v>
      </c>
    </row>
    <row r="118" spans="1:35" x14ac:dyDescent="0.25">
      <c r="A118" s="1">
        <f t="shared" si="1"/>
        <v>108</v>
      </c>
      <c r="B118" s="6"/>
      <c r="C118" s="1"/>
      <c r="D118" s="1"/>
      <c r="E118" s="1"/>
      <c r="F118" s="1"/>
      <c r="G118" s="1"/>
      <c r="H118" s="1"/>
      <c r="J118" s="2" t="s">
        <v>123</v>
      </c>
      <c r="K118" s="2"/>
      <c r="L118" s="32">
        <f>SUMIFS(L$11:L$110,$G$11:$G$110,"Y",$I$11:$I$110,"Y",$J$11:$J$110,"N",$E$11:$E$110,"Contracted")</f>
        <v>0</v>
      </c>
      <c r="M118" s="32">
        <f t="shared" ref="M118:O118" si="29">SUMIFS(M$11:M$110,$G$11:$G$110,"Y",$I$11:$I$110,"Y",$J$11:$J$110,"N",$E$11:$E$110,"Contracted")</f>
        <v>0</v>
      </c>
      <c r="N118" s="32">
        <f t="shared" si="29"/>
        <v>0</v>
      </c>
      <c r="O118" s="32">
        <f t="shared" si="29"/>
        <v>0</v>
      </c>
      <c r="P118" s="32"/>
      <c r="Q118" s="32">
        <f>SUMIFS(Q$11:Q$110,$G$11:$G$110,"Y",$I$11:$I$110,"Y",$J$11:$J$110,"N",$E$11:$E$110,"Contracted")</f>
        <v>0</v>
      </c>
      <c r="R118" s="32">
        <f t="shared" ref="R118:T118" si="30">SUMIFS(R$11:R$110,$G$11:$G$110,"Y",$I$11:$I$110,"Y",$J$11:$J$110,"N",$E$11:$E$110,"Contracted")</f>
        <v>0</v>
      </c>
      <c r="S118" s="32">
        <f t="shared" si="30"/>
        <v>0</v>
      </c>
      <c r="T118" s="32">
        <f t="shared" si="30"/>
        <v>0</v>
      </c>
      <c r="V118" s="13"/>
      <c r="W118" s="13"/>
      <c r="X118" s="13"/>
      <c r="Y118" s="13"/>
      <c r="Z118" s="74" t="s">
        <v>54</v>
      </c>
      <c r="AA118" s="13">
        <f>SUMIFS(AA$11:AA$110,$G$11:$G$110,"Y",$I$11:$I$110,"Y",$J$11:$J$110,"N",$E$11:$E$110,"Contracted")</f>
        <v>0</v>
      </c>
      <c r="AB118" s="13">
        <f t="shared" ref="AB118:AD118" si="31">SUMIFS(AB$11:AB$110,$G$11:$G$110,"Y",$I$11:$I$110,"Y",$J$11:$J$110,"N",$E$11:$E$110,"Contracted")</f>
        <v>0</v>
      </c>
      <c r="AC118" s="13">
        <f t="shared" si="31"/>
        <v>0</v>
      </c>
      <c r="AD118" s="13">
        <f t="shared" si="31"/>
        <v>0</v>
      </c>
      <c r="AF118" s="13">
        <f>SUMIFS(AF$11:AF$110,$G$11:$G$110,"Y",$I$11:$I$110,"Y",$J$11:$J$110,"N",$E$11:$E$110,"Contracted")</f>
        <v>0</v>
      </c>
      <c r="AG118" s="13">
        <f t="shared" ref="AG118:AI118" si="32">SUMIFS(AG$11:AG$110,$G$11:$G$110,"Y",$I$11:$I$110,"Y",$J$11:$J$110,"N",$E$11:$E$110,"Contracted")</f>
        <v>0</v>
      </c>
      <c r="AH118" s="13">
        <f t="shared" si="32"/>
        <v>0</v>
      </c>
      <c r="AI118" s="13">
        <f t="shared" si="32"/>
        <v>0</v>
      </c>
    </row>
    <row r="119" spans="1:35" x14ac:dyDescent="0.25">
      <c r="A119" s="1">
        <f t="shared" si="1"/>
        <v>109</v>
      </c>
      <c r="B119" s="6"/>
      <c r="C119" s="1"/>
      <c r="D119" s="1"/>
      <c r="E119" s="1"/>
      <c r="F119" s="1"/>
      <c r="G119" s="1"/>
      <c r="H119" s="1"/>
      <c r="J119" s="2" t="s">
        <v>124</v>
      </c>
      <c r="K119" s="2"/>
      <c r="L119" s="32">
        <f>SUMIFS(L$11:L$110,$G$11:$G$110,"N",$I$11:$I$110,"Y",$J$11:$J$110,"N",$E$11:$E$110,"Contracted")</f>
        <v>0</v>
      </c>
      <c r="M119" s="32">
        <f t="shared" ref="M119:O119" si="33">SUMIFS(M$11:M$110,$G$11:$G$110,"N",$I$11:$I$110,"Y",$J$11:$J$110,"N",$E$11:$E$110,"Contracted")</f>
        <v>0</v>
      </c>
      <c r="N119" s="32">
        <f t="shared" si="33"/>
        <v>0</v>
      </c>
      <c r="O119" s="32">
        <f t="shared" si="33"/>
        <v>0</v>
      </c>
      <c r="P119" s="32"/>
      <c r="Q119" s="32">
        <f>SUMIFS(Q$11:Q$110,$G$11:$G$110,"N",$I$11:$I$110,"Y",$J$11:$J$110,"N",$E$11:$E$110,"Contracted")</f>
        <v>0</v>
      </c>
      <c r="R119" s="32">
        <f t="shared" ref="R119:T119" si="34">SUMIFS(R$11:R$110,$G$11:$G$110,"N",$I$11:$I$110,"Y",$J$11:$J$110,"N",$E$11:$E$110,"Contracted")</f>
        <v>0</v>
      </c>
      <c r="S119" s="32">
        <f t="shared" si="34"/>
        <v>0</v>
      </c>
      <c r="T119" s="32">
        <f t="shared" si="34"/>
        <v>0</v>
      </c>
      <c r="V119" s="13"/>
      <c r="W119" s="13"/>
      <c r="X119" s="13"/>
      <c r="Y119" s="13"/>
      <c r="Z119" s="74" t="s">
        <v>55</v>
      </c>
      <c r="AA119" s="13">
        <f>SUMIFS(AA$11:AA$110,$G$11:$G$110,"N",$I$11:$I$110,"Y",$J$11:$J$110,"N",$E$11:$E$110,"Contracted")</f>
        <v>0</v>
      </c>
      <c r="AB119" s="13">
        <f t="shared" ref="AB119:AD119" si="35">SUMIFS(AB$11:AB$110,$G$11:$G$110,"N",$I$11:$I$110,"Y",$J$11:$J$110,"N",$E$11:$E$110,"Contracted")</f>
        <v>0</v>
      </c>
      <c r="AC119" s="13">
        <f t="shared" si="35"/>
        <v>0</v>
      </c>
      <c r="AD119" s="13">
        <f t="shared" si="35"/>
        <v>0</v>
      </c>
      <c r="AF119" s="13">
        <f>SUMIFS(AF$11:AF$110,$G$11:$G$110,"N",$I$11:$I$110,"Y",$J$11:$J$110,"N",$E$11:$E$110,"Contracted")</f>
        <v>0</v>
      </c>
      <c r="AG119" s="13">
        <f t="shared" ref="AG119:AI119" si="36">SUMIFS(AG$11:AG$110,$G$11:$G$110,"N",$I$11:$I$110,"Y",$J$11:$J$110,"N",$E$11:$E$110,"Contracted")</f>
        <v>0</v>
      </c>
      <c r="AH119" s="13">
        <f t="shared" si="36"/>
        <v>0</v>
      </c>
      <c r="AI119" s="13">
        <f t="shared" si="36"/>
        <v>0</v>
      </c>
    </row>
    <row r="120" spans="1:35" x14ac:dyDescent="0.25">
      <c r="A120" s="1">
        <f t="shared" si="1"/>
        <v>110</v>
      </c>
      <c r="B120" s="6"/>
      <c r="C120" s="1"/>
      <c r="D120" s="1"/>
      <c r="E120" s="1"/>
      <c r="F120" s="1"/>
      <c r="G120" s="1"/>
      <c r="H120" s="1"/>
      <c r="J120" s="2" t="s">
        <v>94</v>
      </c>
      <c r="K120" s="2"/>
      <c r="L120" s="32">
        <f>SUMIFS(L$11:L$110,$G$11:$G$110,"Y",$J$11:$J$110,"Y",$E$11:$E$110,"Contracted")</f>
        <v>0</v>
      </c>
      <c r="M120" s="32">
        <f t="shared" ref="M120:O120" si="37">SUMIFS(M$11:M$110,$G$11:$G$110,"Y",$J$11:$J$110,"Y",$E$11:$E$110,"Contracted")</f>
        <v>0</v>
      </c>
      <c r="N120" s="32">
        <f t="shared" si="37"/>
        <v>0</v>
      </c>
      <c r="O120" s="32">
        <f t="shared" si="37"/>
        <v>0</v>
      </c>
      <c r="P120" s="13"/>
      <c r="Q120" s="13">
        <f>SUMIFS(Q$11:Q$110,$G$11:$G$110,"Y",$J$11:$J$110,"Y",$E$11:$E$110,"Contracted")</f>
        <v>0</v>
      </c>
      <c r="R120" s="13">
        <f t="shared" ref="R120:T120" si="38">SUMIFS(R$11:R$110,$G$11:$G$110,"Y",$J$11:$J$110,"Y",$E$11:$E$110,"Contracted")</f>
        <v>0</v>
      </c>
      <c r="S120" s="13">
        <f t="shared" si="38"/>
        <v>0</v>
      </c>
      <c r="T120" s="13">
        <f t="shared" si="38"/>
        <v>0</v>
      </c>
      <c r="AA120" s="13">
        <f>SUMIFS(AA$11:AA$110,$G$11:$G$110,"Y",$J$11:$J$110,"Y",$E$11:$E$110,"Contracted")</f>
        <v>0</v>
      </c>
      <c r="AB120" s="13">
        <f t="shared" ref="AB120:AD120" si="39">SUMIFS(AB$11:AB$110,$G$11:$G$110,"Y",$J$11:$J$110,"Y",$E$11:$E$110,"Contracted")</f>
        <v>0</v>
      </c>
      <c r="AC120" s="13">
        <f t="shared" si="39"/>
        <v>0</v>
      </c>
      <c r="AD120" s="13">
        <f t="shared" si="39"/>
        <v>0</v>
      </c>
      <c r="AF120" s="13">
        <f>SUMIFS(AF$11:AF$110,$G$11:$G$110,"Y",$J$11:$J$110,"Y",$E$11:$E$110,"Contracted")</f>
        <v>0</v>
      </c>
      <c r="AG120" s="13">
        <f t="shared" ref="AG120:AI120" si="40">SUMIFS(AG$11:AG$110,$G$11:$G$110,"Y",$J$11:$J$110,"Y",$E$11:$E$110,"Contracted")</f>
        <v>0</v>
      </c>
      <c r="AH120" s="13">
        <f t="shared" si="40"/>
        <v>0</v>
      </c>
      <c r="AI120" s="13">
        <f t="shared" si="40"/>
        <v>0</v>
      </c>
    </row>
    <row r="121" spans="1:35" x14ac:dyDescent="0.25">
      <c r="A121" s="1">
        <f t="shared" si="1"/>
        <v>111</v>
      </c>
      <c r="B121" s="6"/>
      <c r="C121" s="1"/>
      <c r="D121" s="1"/>
      <c r="E121" s="1"/>
      <c r="F121" s="1"/>
      <c r="G121" s="1"/>
      <c r="H121" s="1"/>
      <c r="J121" s="2" t="s">
        <v>95</v>
      </c>
      <c r="K121" s="2"/>
      <c r="L121" s="32">
        <f>SUMIFS(L$11:L$110,$G$11:$G$110,"N",$J$11:$J$110,"Y",$E$11:$E$110,"Contracted")</f>
        <v>0</v>
      </c>
      <c r="M121" s="32">
        <f t="shared" ref="M121:O121" si="41">SUMIFS(M$11:M$110,$G$11:$G$110,"N",$J$11:$J$110,"Y",$E$11:$E$110,"Contracted")</f>
        <v>0</v>
      </c>
      <c r="N121" s="32">
        <f t="shared" si="41"/>
        <v>0</v>
      </c>
      <c r="O121" s="32">
        <f t="shared" si="41"/>
        <v>0</v>
      </c>
      <c r="P121" s="13"/>
      <c r="Q121" s="13">
        <f>SUMIFS(Q$11:Q$110,$G$11:$G$110,"N",$J$11:$J$110,"Y",$E$11:$E$110,"Contracted")</f>
        <v>0</v>
      </c>
      <c r="R121" s="13">
        <f t="shared" ref="R121:T121" si="42">SUMIFS(R$11:R$110,$G$11:$G$110,"N",$J$11:$J$110,"Y",$E$11:$E$110,"Contracted")</f>
        <v>0</v>
      </c>
      <c r="S121" s="13">
        <f t="shared" si="42"/>
        <v>0</v>
      </c>
      <c r="T121" s="13">
        <f t="shared" si="42"/>
        <v>0</v>
      </c>
      <c r="AA121" s="13">
        <f>SUMIFS(AA$11:AA$110,$G$11:$G$110,"N",$J$11:$J$110,"Y",$E$11:$E$110,"Contracted")</f>
        <v>0</v>
      </c>
      <c r="AB121" s="13">
        <f t="shared" ref="AB121:AD121" si="43">SUMIFS(AB$11:AB$110,$G$11:$G$110,"N",$J$11:$J$110,"Y",$E$11:$E$110,"Contracted")</f>
        <v>0</v>
      </c>
      <c r="AC121" s="13">
        <f t="shared" si="43"/>
        <v>0</v>
      </c>
      <c r="AD121" s="13">
        <f t="shared" si="43"/>
        <v>0</v>
      </c>
      <c r="AF121" s="13">
        <f>SUMIFS(AF$11:AF$110,$G$11:$G$110,"N",$J$11:$J$110,"Y",$E$11:$E$110,"Contracted")</f>
        <v>0</v>
      </c>
      <c r="AG121" s="13">
        <f t="shared" ref="AG121:AI121" si="44">SUMIFS(AG$11:AG$110,$G$11:$G$110,"N",$J$11:$J$110,"Y",$E$11:$E$110,"Contracted")</f>
        <v>0</v>
      </c>
      <c r="AH121" s="13">
        <f t="shared" si="44"/>
        <v>0</v>
      </c>
      <c r="AI121" s="13">
        <f t="shared" si="44"/>
        <v>0</v>
      </c>
    </row>
    <row r="122" spans="1:35" x14ac:dyDescent="0.25">
      <c r="A122" s="1">
        <f t="shared" si="1"/>
        <v>112</v>
      </c>
      <c r="B122" s="6"/>
      <c r="C122" s="1"/>
      <c r="D122" s="1"/>
      <c r="E122" s="1"/>
      <c r="F122" s="1"/>
      <c r="G122" s="1"/>
      <c r="H122" s="1"/>
      <c r="J122" s="2" t="s">
        <v>165</v>
      </c>
      <c r="K122" s="2"/>
      <c r="L122" s="13">
        <f>SUMIFS(L$11:L$110,$E$11:$E$110,"Contracted")</f>
        <v>0</v>
      </c>
      <c r="M122" s="13">
        <f t="shared" ref="M122:O122" si="45">SUMIFS(M$11:M$110,$E$11:$E$110,"Contracted")</f>
        <v>0</v>
      </c>
      <c r="N122" s="13">
        <f t="shared" si="45"/>
        <v>0</v>
      </c>
      <c r="O122" s="13">
        <f t="shared" si="45"/>
        <v>0</v>
      </c>
      <c r="P122" s="13"/>
      <c r="Q122" s="13">
        <f>SUMIFS(Q$11:Q$110,$E$11:$E$110,"Contracted")</f>
        <v>0</v>
      </c>
      <c r="R122" s="13">
        <f t="shared" ref="R122:T122" si="46">SUMIFS(R$11:R$110,$E$11:$E$110,"Contracted")</f>
        <v>0</v>
      </c>
      <c r="S122" s="13">
        <f t="shared" si="46"/>
        <v>0</v>
      </c>
      <c r="T122" s="13">
        <f t="shared" si="46"/>
        <v>0</v>
      </c>
      <c r="AA122" s="13">
        <f>SUMIFS(AA$11:AA$110,$E$11:$E$110,"Contracted")</f>
        <v>0</v>
      </c>
      <c r="AB122" s="13">
        <f t="shared" ref="AB122:AD122" si="47">SUMIFS(AB$11:AB$110,$E$11:$E$110,"Contracted")</f>
        <v>0</v>
      </c>
      <c r="AC122" s="13">
        <f t="shared" si="47"/>
        <v>0</v>
      </c>
      <c r="AD122" s="13">
        <f t="shared" si="47"/>
        <v>0</v>
      </c>
      <c r="AF122" s="13">
        <f>SUMIFS(AF$11:AF$110,$E$11:$E$110,"Contracted")</f>
        <v>0</v>
      </c>
      <c r="AG122" s="13">
        <f t="shared" ref="AG122:AI122" si="48">SUMIFS(AG$11:AG$110,$E$11:$E$110,"Contracted")</f>
        <v>0</v>
      </c>
      <c r="AH122" s="13">
        <f t="shared" si="48"/>
        <v>0</v>
      </c>
      <c r="AI122" s="13">
        <f t="shared" si="48"/>
        <v>0</v>
      </c>
    </row>
    <row r="123" spans="1:35" x14ac:dyDescent="0.25">
      <c r="A123" s="1">
        <f t="shared" si="1"/>
        <v>113</v>
      </c>
      <c r="C123" s="1"/>
      <c r="D123" s="1"/>
      <c r="E123" s="1"/>
      <c r="F123" s="1"/>
      <c r="G123" s="1"/>
      <c r="H123" s="1"/>
      <c r="J123" s="95" t="s">
        <v>166</v>
      </c>
      <c r="K123" s="1"/>
      <c r="L123" s="26">
        <f>SUM(L11:L110)</f>
        <v>0</v>
      </c>
      <c r="M123" s="26">
        <f t="shared" ref="M123:O123" si="49">SUM(M11:M110)</f>
        <v>0</v>
      </c>
      <c r="N123" s="26">
        <f t="shared" si="49"/>
        <v>0</v>
      </c>
      <c r="O123" s="26">
        <f t="shared" si="49"/>
        <v>0</v>
      </c>
      <c r="Q123" s="26">
        <f>SUM(Q11:Q110)</f>
        <v>0</v>
      </c>
      <c r="R123" s="26">
        <f t="shared" ref="R123:T123" si="50">SUM(R11:R110)</f>
        <v>0</v>
      </c>
      <c r="S123" s="26">
        <f t="shared" si="50"/>
        <v>0</v>
      </c>
      <c r="T123" s="26">
        <f t="shared" si="50"/>
        <v>0</v>
      </c>
      <c r="AA123" s="26">
        <f>SUM(AA11:AA110)</f>
        <v>0</v>
      </c>
      <c r="AB123" s="26">
        <f t="shared" ref="AB123:AD123" si="51">SUM(AB11:AB110)</f>
        <v>0</v>
      </c>
      <c r="AC123" s="26">
        <f t="shared" si="51"/>
        <v>0</v>
      </c>
      <c r="AD123" s="26">
        <f t="shared" si="51"/>
        <v>0</v>
      </c>
      <c r="AF123" s="26">
        <f>SUM(AF11:AF110)</f>
        <v>0</v>
      </c>
      <c r="AG123" s="26">
        <f t="shared" ref="AG123:AI123" si="52">SUM(AG11:AG110)</f>
        <v>0</v>
      </c>
      <c r="AH123" s="26">
        <f t="shared" si="52"/>
        <v>0</v>
      </c>
      <c r="AI123" s="26">
        <f t="shared" si="52"/>
        <v>0</v>
      </c>
    </row>
    <row r="124" spans="1:35" x14ac:dyDescent="0.25">
      <c r="A124" s="1"/>
      <c r="C124" s="1"/>
      <c r="D124" s="1"/>
      <c r="E124" s="1"/>
      <c r="F124" s="1"/>
      <c r="G124" s="1"/>
      <c r="H124" s="1"/>
      <c r="J124" s="95"/>
      <c r="K124" s="1"/>
    </row>
    <row r="125" spans="1:35" x14ac:dyDescent="0.25">
      <c r="A125" s="1"/>
      <c r="B125" s="6" t="s">
        <v>13</v>
      </c>
      <c r="C125" s="1"/>
      <c r="D125" s="1"/>
      <c r="E125" s="1"/>
      <c r="F125" s="1"/>
      <c r="G125" s="1"/>
      <c r="H125" s="1"/>
      <c r="J125" s="78"/>
      <c r="K125" s="1"/>
      <c r="L125" s="26">
        <f>SUM(L111:L114)-L115</f>
        <v>0</v>
      </c>
      <c r="M125" s="26">
        <f>SUM(M111:M114)-M115</f>
        <v>0</v>
      </c>
      <c r="N125" s="26">
        <f>SUM(N111:N114)-N115</f>
        <v>0</v>
      </c>
      <c r="O125" s="26">
        <f>SUM(O111:O114)-O115</f>
        <v>0</v>
      </c>
      <c r="Q125" s="26">
        <f>SUM(Q111:Q114)-Q115</f>
        <v>0</v>
      </c>
      <c r="R125" s="26">
        <f>SUM(R111:R114)-R115</f>
        <v>0</v>
      </c>
      <c r="S125" s="26">
        <f>SUM(S111:S114)-S115</f>
        <v>0</v>
      </c>
      <c r="T125" s="26">
        <f>SUM(T111:T114)-T115</f>
        <v>0</v>
      </c>
      <c r="W125" s="26"/>
      <c r="X125" s="26"/>
      <c r="Y125" s="26"/>
      <c r="AA125" s="26">
        <f>SUM(AA111:AA114)-AA115</f>
        <v>0</v>
      </c>
      <c r="AB125" s="26">
        <f>SUM(AB111:AB114)-AB115</f>
        <v>0</v>
      </c>
      <c r="AC125" s="26">
        <f>SUM(AC111:AC114)-AC115</f>
        <v>0</v>
      </c>
      <c r="AD125" s="26">
        <f>SUM(AD111:AD114)-AD115</f>
        <v>0</v>
      </c>
      <c r="AF125" s="26">
        <f>SUM(AF111:AF114)-AF115</f>
        <v>0</v>
      </c>
      <c r="AG125" s="26">
        <f>SUM(AG111:AG114)-AG115</f>
        <v>0</v>
      </c>
      <c r="AH125" s="26">
        <f>SUM(AH111:AH114)-AH115</f>
        <v>0</v>
      </c>
      <c r="AI125" s="26">
        <f>SUM(AI111:AI114)-AI115</f>
        <v>0</v>
      </c>
    </row>
    <row r="126" spans="1:35" x14ac:dyDescent="0.25">
      <c r="B126" t="s">
        <v>92</v>
      </c>
      <c r="V126" s="74" t="s">
        <v>52</v>
      </c>
    </row>
    <row r="127" spans="1:35" x14ac:dyDescent="0.25">
      <c r="B127" t="s">
        <v>93</v>
      </c>
      <c r="V127" s="74" t="s">
        <v>53</v>
      </c>
    </row>
    <row r="128" spans="1:35" x14ac:dyDescent="0.25">
      <c r="B128" t="s">
        <v>104</v>
      </c>
      <c r="V128" s="74" t="s">
        <v>54</v>
      </c>
    </row>
    <row r="129" spans="22:22" x14ac:dyDescent="0.25">
      <c r="V129" s="74" t="s">
        <v>55</v>
      </c>
    </row>
    <row r="130" spans="22:22" x14ac:dyDescent="0.25">
      <c r="V130" s="74" t="s">
        <v>56</v>
      </c>
    </row>
  </sheetData>
  <mergeCells count="6">
    <mergeCell ref="B6:AI6"/>
    <mergeCell ref="L9:O9"/>
    <mergeCell ref="Q9:T9"/>
    <mergeCell ref="V9:Y9"/>
    <mergeCell ref="AA9:AD9"/>
    <mergeCell ref="AF9:AI9"/>
  </mergeCells>
  <dataValidations disablePrompts="1" count="5">
    <dataValidation type="list" allowBlank="1" showInputMessage="1" showErrorMessage="1" sqref="T2" xr:uid="{D5FA9541-A47E-4AEB-B761-8B0AFE2DE8C3}">
      <formula1>$V$1:$V$3</formula1>
    </dataValidation>
    <dataValidation type="list" allowBlank="1" showInputMessage="1" showErrorMessage="1" sqref="T4" xr:uid="{7D674893-8D08-46BE-96EE-2AD2578D1041}">
      <formula1>$W$1:$W$5</formula1>
    </dataValidation>
    <dataValidation type="list" allowBlank="1" showInputMessage="1" showErrorMessage="1" sqref="V11:Y110" xr:uid="{72815EBC-188D-4CD2-8E3D-7CEDB390E004}">
      <formula1>$V$126:$V$130</formula1>
    </dataValidation>
    <dataValidation type="list" allowBlank="1" showInputMessage="1" showErrorMessage="1" sqref="E11:E110" xr:uid="{183DCE3E-E325-4094-90AC-598242204A22}">
      <formula1>$E$111:$E$113</formula1>
    </dataValidation>
    <dataValidation type="list" allowBlank="1" showInputMessage="1" showErrorMessage="1" sqref="G11:J110" xr:uid="{ACF1FF80-1E29-41E6-BE9A-5627C4BF49AD}">
      <formula1>$G$111:$G$113</formula1>
    </dataValidation>
  </dataValidations>
  <pageMargins left="0.7" right="0.7" top="0.75" bottom="0.75" header="0.3" footer="0.3"/>
  <pageSetup scale="45" fitToWidth="2" fitToHeight="2" pageOrder="overThenDown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477FC-D9BE-4851-B6FA-7FD084556EE9}">
  <sheetPr>
    <pageSetUpPr fitToPage="1"/>
  </sheetPr>
  <dimension ref="A1:R26"/>
  <sheetViews>
    <sheetView zoomScaleNormal="100" workbookViewId="0"/>
  </sheetViews>
  <sheetFormatPr defaultRowHeight="15" x14ac:dyDescent="0.25"/>
  <cols>
    <col min="1" max="1" width="4.7109375" bestFit="1" customWidth="1"/>
    <col min="2" max="2" width="29" customWidth="1"/>
    <col min="3" max="3" width="18.7109375" customWidth="1"/>
    <col min="4" max="7" width="12.42578125" bestFit="1" customWidth="1"/>
    <col min="8" max="8" width="14.7109375" bestFit="1" customWidth="1"/>
    <col min="9" max="9" width="23.28515625" bestFit="1" customWidth="1"/>
    <col min="18" max="18" width="23.28515625" bestFit="1" customWidth="1"/>
  </cols>
  <sheetData>
    <row r="1" spans="1:18" x14ac:dyDescent="0.25">
      <c r="A1" s="99" t="str">
        <f>'Ex. 1 Actual Demand'!A1</f>
        <v>SRM Reporting Template Revision Date: 12/2/2025</v>
      </c>
      <c r="G1" s="2"/>
      <c r="H1" s="2" t="s">
        <v>0</v>
      </c>
      <c r="J1" s="79"/>
      <c r="K1" s="74" t="s">
        <v>114</v>
      </c>
      <c r="L1" s="74" t="s">
        <v>116</v>
      </c>
    </row>
    <row r="2" spans="1:18" x14ac:dyDescent="0.25">
      <c r="H2" s="2" t="s">
        <v>113</v>
      </c>
      <c r="J2" s="79"/>
      <c r="K2" s="74" t="s">
        <v>115</v>
      </c>
      <c r="L2" s="74" t="s">
        <v>117</v>
      </c>
    </row>
    <row r="3" spans="1:18" x14ac:dyDescent="0.25">
      <c r="H3" s="2" t="s">
        <v>111</v>
      </c>
      <c r="I3" s="75"/>
      <c r="J3" s="79"/>
      <c r="K3" s="74"/>
      <c r="L3" s="74" t="s">
        <v>118</v>
      </c>
    </row>
    <row r="4" spans="1:18" x14ac:dyDescent="0.25">
      <c r="H4" s="2" t="s">
        <v>1</v>
      </c>
      <c r="J4" s="79"/>
      <c r="K4" s="74"/>
      <c r="L4" s="74" t="s">
        <v>119</v>
      </c>
    </row>
    <row r="5" spans="1:18" x14ac:dyDescent="0.25">
      <c r="A5" s="1"/>
      <c r="B5" s="6"/>
      <c r="D5" s="1"/>
      <c r="E5" s="1"/>
      <c r="F5" s="1"/>
      <c r="H5" s="2" t="s">
        <v>185</v>
      </c>
      <c r="I5" s="12" t="s">
        <v>35</v>
      </c>
      <c r="J5" s="1"/>
      <c r="K5" s="1"/>
      <c r="L5" s="1"/>
      <c r="M5" s="1"/>
      <c r="N5" s="1"/>
      <c r="O5" s="1"/>
      <c r="P5" s="1"/>
    </row>
    <row r="6" spans="1:18" ht="18.75" x14ac:dyDescent="0.3">
      <c r="B6" s="100" t="s">
        <v>35</v>
      </c>
      <c r="C6" s="100"/>
      <c r="D6" s="100"/>
      <c r="E6" s="100"/>
      <c r="F6" s="100"/>
      <c r="G6" s="100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8" spans="1:18" x14ac:dyDescent="0.25">
      <c r="A8" s="1"/>
      <c r="B8" s="1" t="s">
        <v>3</v>
      </c>
      <c r="C8" s="1" t="s">
        <v>4</v>
      </c>
      <c r="D8" s="1" t="s">
        <v>5</v>
      </c>
      <c r="E8" s="1" t="s">
        <v>6</v>
      </c>
      <c r="F8" s="1" t="s">
        <v>22</v>
      </c>
      <c r="G8" s="1" t="s">
        <v>103</v>
      </c>
    </row>
    <row r="9" spans="1:18" x14ac:dyDescent="0.25">
      <c r="A9" s="1"/>
      <c r="B9" s="6"/>
      <c r="C9" s="9" t="s">
        <v>37</v>
      </c>
      <c r="D9" s="105" t="s">
        <v>36</v>
      </c>
      <c r="E9" s="105"/>
      <c r="F9" s="105"/>
      <c r="G9" s="105"/>
    </row>
    <row r="10" spans="1:18" x14ac:dyDescent="0.25">
      <c r="A10" s="7" t="s">
        <v>12</v>
      </c>
      <c r="B10" s="10" t="s">
        <v>29</v>
      </c>
      <c r="C10" s="10" t="s">
        <v>38</v>
      </c>
      <c r="D10" s="77" t="str">
        <f>IF(ISBLANK($I$3),"PY 20__-20__",IF(AND($I$4="Winter",$I$2="SPP"),"PY " &amp; $I$3-1 &amp; "-" &amp; $I$3,"PY " &amp; $I$3 &amp; "-" &amp; $I$3+1))</f>
        <v>PY 20__-20__</v>
      </c>
      <c r="E10" s="77" t="str">
        <f>IF(ISBLANK($I$3),"PY 20__-20__",IF(AND($I$4="Winter",$I$2="SPP"),"PY " &amp; $I$3 &amp; "-" &amp; $I$3+1,"PY " &amp; $I$3+1 &amp; "-" &amp; $I$3+2))</f>
        <v>PY 20__-20__</v>
      </c>
      <c r="F10" s="77" t="str">
        <f>IF(ISBLANK($I$3),"PY 20__-20__",IF(AND($I$4="Winter",$I$2="SPP"),"PY " &amp; $I$3+1 &amp; "-" &amp; $I$3+2,"PY " &amp; $I$3+2 &amp; "-" &amp; $I$3+3))</f>
        <v>PY 20__-20__</v>
      </c>
      <c r="G10" s="77" t="str">
        <f>IF(ISBLANK($I$3),"PY 20__-20__",IF(AND($I$4="Winter",$I$2="SPP"),"PY " &amp; $I$3+2 &amp; "-" &amp; $I$3+3,"PY " &amp; $I$3+3 &amp; "-" &amp; $I$3+4))</f>
        <v>PY 20__-20__</v>
      </c>
    </row>
    <row r="11" spans="1:18" x14ac:dyDescent="0.25">
      <c r="A11" s="1">
        <v>1</v>
      </c>
      <c r="B11" s="89"/>
      <c r="C11" s="35"/>
      <c r="D11" s="21"/>
      <c r="E11" s="21"/>
      <c r="F11" s="21"/>
      <c r="G11" s="21"/>
    </row>
    <row r="12" spans="1:18" x14ac:dyDescent="0.25">
      <c r="A12" s="1">
        <v>2</v>
      </c>
      <c r="B12" s="90"/>
      <c r="C12" s="17"/>
      <c r="D12" s="17"/>
      <c r="E12" s="17"/>
      <c r="F12" s="17"/>
      <c r="G12" s="17"/>
    </row>
    <row r="13" spans="1:18" x14ac:dyDescent="0.25">
      <c r="A13" s="1">
        <v>3</v>
      </c>
      <c r="B13" s="91"/>
      <c r="C13" s="21"/>
      <c r="D13" s="21"/>
      <c r="E13" s="21"/>
      <c r="F13" s="21"/>
      <c r="G13" s="21"/>
    </row>
    <row r="14" spans="1:18" x14ac:dyDescent="0.25">
      <c r="A14" s="1">
        <v>4</v>
      </c>
      <c r="B14" s="90"/>
      <c r="C14" s="17"/>
      <c r="D14" s="17"/>
      <c r="E14" s="17"/>
      <c r="F14" s="17"/>
      <c r="G14" s="17"/>
    </row>
    <row r="15" spans="1:18" x14ac:dyDescent="0.25">
      <c r="A15" s="1">
        <v>5</v>
      </c>
      <c r="B15" s="91"/>
      <c r="C15" s="21"/>
      <c r="D15" s="21"/>
      <c r="E15" s="21"/>
      <c r="F15" s="21"/>
      <c r="G15" s="21"/>
    </row>
    <row r="16" spans="1:18" x14ac:dyDescent="0.25">
      <c r="A16" s="1">
        <v>6</v>
      </c>
      <c r="B16" s="90"/>
      <c r="C16" s="17"/>
      <c r="D16" s="17"/>
      <c r="E16" s="17"/>
      <c r="F16" s="17"/>
      <c r="G16" s="17"/>
    </row>
    <row r="17" spans="1:7" x14ac:dyDescent="0.25">
      <c r="A17" s="1">
        <v>7</v>
      </c>
      <c r="B17" s="91"/>
      <c r="C17" s="21"/>
      <c r="D17" s="21"/>
      <c r="E17" s="21"/>
      <c r="F17" s="21"/>
      <c r="G17" s="21"/>
    </row>
    <row r="18" spans="1:7" x14ac:dyDescent="0.25">
      <c r="A18" s="1">
        <v>8</v>
      </c>
      <c r="B18" s="90"/>
      <c r="C18" s="17"/>
      <c r="D18" s="17"/>
      <c r="E18" s="17"/>
      <c r="F18" s="17"/>
      <c r="G18" s="17"/>
    </row>
    <row r="19" spans="1:7" x14ac:dyDescent="0.25">
      <c r="A19" s="1">
        <v>9</v>
      </c>
      <c r="B19" s="91"/>
      <c r="C19" s="21"/>
      <c r="D19" s="21"/>
      <c r="E19" s="21"/>
      <c r="F19" s="21"/>
      <c r="G19" s="21"/>
    </row>
    <row r="20" spans="1:7" x14ac:dyDescent="0.25">
      <c r="A20" s="1">
        <v>10</v>
      </c>
      <c r="B20" s="92"/>
      <c r="C20" s="11"/>
      <c r="D20" s="11"/>
      <c r="E20" s="11"/>
      <c r="F20" s="11"/>
      <c r="G20" s="11"/>
    </row>
    <row r="21" spans="1:7" x14ac:dyDescent="0.25">
      <c r="B21" t="s">
        <v>100</v>
      </c>
      <c r="D21" s="26">
        <f>SUMIF($C$11:$C$20,"Included in Ex. 5",D11:D20)</f>
        <v>0</v>
      </c>
      <c r="E21" s="26">
        <f t="shared" ref="E21:G21" si="0">SUMIF($C$11:$C$20,"Included in Ex. 5",E11:E20)</f>
        <v>0</v>
      </c>
      <c r="F21" s="26">
        <f t="shared" si="0"/>
        <v>0</v>
      </c>
      <c r="G21" s="26">
        <f t="shared" si="0"/>
        <v>0</v>
      </c>
    </row>
    <row r="22" spans="1:7" x14ac:dyDescent="0.25">
      <c r="B22" t="s">
        <v>101</v>
      </c>
      <c r="D22" s="26">
        <f>SUMIF($C$11:$C$20,"Excluded from Ex. 5",D11:D20)</f>
        <v>0</v>
      </c>
      <c r="E22" s="26">
        <f t="shared" ref="E22:G22" si="1">SUMIF($C$11:$C$20,"Excluded from Ex. 5",E11:E20)</f>
        <v>0</v>
      </c>
      <c r="F22" s="26">
        <f t="shared" si="1"/>
        <v>0</v>
      </c>
      <c r="G22" s="26">
        <f t="shared" si="1"/>
        <v>0</v>
      </c>
    </row>
    <row r="25" spans="1:7" x14ac:dyDescent="0.25">
      <c r="B25" s="6" t="s">
        <v>102</v>
      </c>
    </row>
    <row r="26" spans="1:7" x14ac:dyDescent="0.25">
      <c r="B26" t="s">
        <v>105</v>
      </c>
    </row>
  </sheetData>
  <mergeCells count="2">
    <mergeCell ref="D9:G9"/>
    <mergeCell ref="B6:G6"/>
  </mergeCells>
  <dataValidations disablePrompts="1" count="3">
    <dataValidation type="list" allowBlank="1" showInputMessage="1" showErrorMessage="1" sqref="C11:C20" xr:uid="{3AD15642-3407-4684-A32E-C08CFB4B35BE}">
      <formula1>$B$21:$B$23</formula1>
    </dataValidation>
    <dataValidation type="list" allowBlank="1" showInputMessage="1" showErrorMessage="1" sqref="I4" xr:uid="{475FD46E-D23A-4B46-A987-2427742286CC}">
      <formula1>$L$1:$L$5</formula1>
    </dataValidation>
    <dataValidation type="list" allowBlank="1" showInputMessage="1" showErrorMessage="1" sqref="I2" xr:uid="{B6332452-F8B1-456E-BAEF-70798FC6E4C1}">
      <formula1>$K$1:$K$3</formula1>
    </dataValidation>
  </dataValidations>
  <pageMargins left="0.7" right="0.7" top="0.75" bottom="0.75" header="0.3" footer="0.3"/>
  <pageSetup scale="8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460E51DA7E9C4B8381F2E37FF1A73E" ma:contentTypeVersion="10" ma:contentTypeDescription="Create a new document." ma:contentTypeScope="" ma:versionID="02348985f43494701ab17262b3f2de0d">
  <xsd:schema xmlns:xsd="http://www.w3.org/2001/XMLSchema" xmlns:xs="http://www.w3.org/2001/XMLSchema" xmlns:p="http://schemas.microsoft.com/office/2006/metadata/properties" xmlns:ns3="79d6ea44-7d58-494e-878b-ca7b96a860cc" targetNamespace="http://schemas.microsoft.com/office/2006/metadata/properties" ma:root="true" ma:fieldsID="4c53aaf52f04604ada067a712eda1f61" ns3:_="">
    <xsd:import namespace="79d6ea44-7d58-494e-878b-ca7b96a860cc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6ea44-7d58-494e-878b-ca7b96a860c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8CBA36-6F3D-420B-9A5C-4DA93807B1A6}">
  <ds:schemaRefs>
    <ds:schemaRef ds:uri="http://schemas.microsoft.com/office/2006/documentManagement/types"/>
    <ds:schemaRef ds:uri="http://www.w3.org/XML/1998/namespace"/>
    <ds:schemaRef ds:uri="79d6ea44-7d58-494e-878b-ca7b96a860cc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7E43F6F-1DAC-4484-87BC-A124FF906E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6ea44-7d58-494e-878b-ca7b96a86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B82B3C0-3C93-4863-AAED-3ADD1B3469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13</vt:i4>
      </vt:variant>
    </vt:vector>
  </HeadingPairs>
  <TitlesOfParts>
    <vt:vector size="21" baseType="lpstr">
      <vt:lpstr>Ex. 1 Actual Demand</vt:lpstr>
      <vt:lpstr>Ex. 2 Forecast Demand</vt:lpstr>
      <vt:lpstr>Ex. 3 Planning Resources</vt:lpstr>
      <vt:lpstr>Ex. 4 Demand Response</vt:lpstr>
      <vt:lpstr>Ex. 5 Owned Resources</vt:lpstr>
      <vt:lpstr>Ex. 6 Contracted Resources</vt:lpstr>
      <vt:lpstr>Ex. 7 Planned Resources</vt:lpstr>
      <vt:lpstr>Ex. 8 Transmission Limitations</vt:lpstr>
      <vt:lpstr>'Ex. 1 Actual Demand'!Print_Area</vt:lpstr>
      <vt:lpstr>'Ex. 2 Forecast Demand'!Print_Area</vt:lpstr>
      <vt:lpstr>'Ex. 3 Planning Resources'!Print_Area</vt:lpstr>
      <vt:lpstr>'Ex. 4 Demand Response'!Print_Area</vt:lpstr>
      <vt:lpstr>'Ex. 5 Owned Resources'!Print_Area</vt:lpstr>
      <vt:lpstr>'Ex. 6 Contracted Resources'!Print_Area</vt:lpstr>
      <vt:lpstr>'Ex. 7 Planned Resources'!Print_Area</vt:lpstr>
      <vt:lpstr>'Ex. 8 Transmission Limitations'!Print_Area</vt:lpstr>
      <vt:lpstr>'Ex. 3 Planning Resources'!Print_Titles</vt:lpstr>
      <vt:lpstr>'Ex. 4 Demand Response'!Print_Titles</vt:lpstr>
      <vt:lpstr>'Ex. 5 Owned Resources'!Print_Titles</vt:lpstr>
      <vt:lpstr>'Ex. 6 Contracted Resources'!Print_Titles</vt:lpstr>
      <vt:lpstr>'Ex. 7 Planned Resources'!Print_Titles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Eubanks, Claire</dc:creator>
  <cp:keywords/>
  <dc:description/>
  <cp:lastModifiedBy>K. Salsman</cp:lastModifiedBy>
  <cp:revision/>
  <cp:lastPrinted>2025-12-02T22:41:00Z</cp:lastPrinted>
  <dcterms:created xsi:type="dcterms:W3CDTF">2025-04-24T14:23:41Z</dcterms:created>
  <dcterms:modified xsi:type="dcterms:W3CDTF">2026-03-20T18:52:42Z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0x0101003B460E51DA7E9C4B8381F2E37FF1A73E</vt:lpwstr>
  </property>
</Properties>
</file>